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shlee\Documents\"/>
    </mc:Choice>
  </mc:AlternateContent>
  <bookViews>
    <workbookView xWindow="0" yWindow="0" windowWidth="20400" windowHeight="7950" activeTab="2"/>
  </bookViews>
  <sheets>
    <sheet name="Calculator" sheetId="1" r:id="rId1"/>
    <sheet name="NR Cows" sheetId="2" r:id="rId2"/>
    <sheet name="Feed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11" i="1" s="1"/>
  <c r="H15" i="1" l="1"/>
  <c r="H16" i="1"/>
  <c r="H17" i="1"/>
  <c r="H18" i="1"/>
  <c r="H19" i="1"/>
  <c r="H20" i="1"/>
  <c r="H21" i="1"/>
  <c r="H1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</calcChain>
</file>

<file path=xl/sharedStrings.xml><?xml version="1.0" encoding="utf-8"?>
<sst xmlns="http://schemas.openxmlformats.org/spreadsheetml/2006/main" count="169" uniqueCount="150">
  <si>
    <t>CP%</t>
  </si>
  <si>
    <t>$/ton</t>
  </si>
  <si>
    <t>Alfalfa</t>
  </si>
  <si>
    <t>Corn</t>
  </si>
  <si>
    <t>$/lb CP</t>
  </si>
  <si>
    <t>Feed</t>
  </si>
  <si>
    <t>Pellets</t>
  </si>
  <si>
    <t>$/hd/day</t>
  </si>
  <si>
    <t>Supplement CP Needed (lbs/hd/day)</t>
  </si>
  <si>
    <t>Protein Supplement Cost Calculator</t>
  </si>
  <si>
    <t>Alfalfa, Mid-Bloom</t>
  </si>
  <si>
    <t>Alfalfa, Mature</t>
  </si>
  <si>
    <t>Typical composition of common beef catle feeds.  All values are shown on a dry matter basis.</t>
  </si>
  <si>
    <t>Source:  Cow Calf Management Guide, CL301</t>
  </si>
  <si>
    <t>Feed name</t>
  </si>
  <si>
    <t>DM</t>
  </si>
  <si>
    <t>CP</t>
  </si>
  <si>
    <t>TDN</t>
  </si>
  <si>
    <t>Ca</t>
  </si>
  <si>
    <t>P</t>
  </si>
  <si>
    <t>(%)</t>
  </si>
  <si>
    <t>High energy concentrates</t>
  </si>
  <si>
    <t>Barley, grain</t>
  </si>
  <si>
    <t>Barley grain screenings</t>
  </si>
  <si>
    <t>Beans, cull navy</t>
  </si>
  <si>
    <t>Beet pulp</t>
  </si>
  <si>
    <t xml:space="preserve">     Wet</t>
  </si>
  <si>
    <t xml:space="preserve">     Dried</t>
  </si>
  <si>
    <t xml:space="preserve">     Wet w/molasses</t>
  </si>
  <si>
    <t xml:space="preserve">     Dried w/molasses</t>
  </si>
  <si>
    <t>Corn, grain, cracked</t>
  </si>
  <si>
    <t>Corn,ground w/ears</t>
  </si>
  <si>
    <t>Grain screenings</t>
  </si>
  <si>
    <t>Molasses</t>
  </si>
  <si>
    <t xml:space="preserve">     Beet</t>
  </si>
  <si>
    <t xml:space="preserve">     Cane</t>
  </si>
  <si>
    <t>Oat, grain</t>
  </si>
  <si>
    <t>Peas, cull</t>
  </si>
  <si>
    <t>Potatoes, cull</t>
  </si>
  <si>
    <t>Potato waste, wet</t>
  </si>
  <si>
    <t>Potato waste, dried</t>
  </si>
  <si>
    <t>Rye, grain</t>
  </si>
  <si>
    <t>Sorghum (milo), grain</t>
  </si>
  <si>
    <t>Triticale, grain</t>
  </si>
  <si>
    <t>Turnip roots</t>
  </si>
  <si>
    <t>Wheat, grain</t>
  </si>
  <si>
    <t>Wheat bran</t>
  </si>
  <si>
    <t>High protein concentrates</t>
  </si>
  <si>
    <t>Blood meal</t>
  </si>
  <si>
    <t>Brewers dried grains</t>
  </si>
  <si>
    <t>Cottonseed meal</t>
  </si>
  <si>
    <t xml:space="preserve">     Mechanical </t>
  </si>
  <si>
    <t xml:space="preserve"> --</t>
  </si>
  <si>
    <t xml:space="preserve">     Solvent</t>
  </si>
  <si>
    <t>Distillers grain, barley</t>
  </si>
  <si>
    <t>Distillers grain, corn</t>
  </si>
  <si>
    <t>Feather meal (hydrolyzed)</t>
  </si>
  <si>
    <t>Linseed meal (flax)</t>
  </si>
  <si>
    <t>Canola meal</t>
  </si>
  <si>
    <t>Safflower meal</t>
  </si>
  <si>
    <t>Soybean meal</t>
  </si>
  <si>
    <t>Sunflower meal, solvent</t>
  </si>
  <si>
    <t>Urea</t>
  </si>
  <si>
    <t>287*</t>
  </si>
  <si>
    <t>Roughages</t>
  </si>
  <si>
    <t>Alfalfa, hay</t>
  </si>
  <si>
    <t xml:space="preserve">      Early bloom</t>
  </si>
  <si>
    <t xml:space="preserve">      Mid-bloom</t>
  </si>
  <si>
    <t xml:space="preserve">      Mature</t>
  </si>
  <si>
    <t>Alfalfa, dehydrated 15%</t>
  </si>
  <si>
    <t>Barley, hay</t>
  </si>
  <si>
    <t>Barley, straw</t>
  </si>
  <si>
    <t>Beet tops (sugar)</t>
  </si>
  <si>
    <t>Brome, hay (late bloom)</t>
  </si>
  <si>
    <t>Cactus</t>
  </si>
  <si>
    <t>Cheatgrass, fresh immature</t>
  </si>
  <si>
    <t>Clover, hay</t>
  </si>
  <si>
    <t xml:space="preserve">      Alsike</t>
  </si>
  <si>
    <t xml:space="preserve">      Ladino</t>
  </si>
  <si>
    <t xml:space="preserve">      Red</t>
  </si>
  <si>
    <t>Corn stover, mature</t>
  </si>
  <si>
    <t>Corn cobs, ground</t>
  </si>
  <si>
    <t>Fescue, meadow hay</t>
  </si>
  <si>
    <t>Meadow, hay</t>
  </si>
  <si>
    <t>Oat, hay</t>
  </si>
  <si>
    <t>Oat, straw</t>
  </si>
  <si>
    <t>Orchardgrass, hay (early bloom)</t>
  </si>
  <si>
    <t>Prairie hay</t>
  </si>
  <si>
    <t>Rye, straw</t>
  </si>
  <si>
    <t>Ryegrass, hay</t>
  </si>
  <si>
    <t>Sagebrush, fresh</t>
  </si>
  <si>
    <t>Sagebrush, fringed</t>
  </si>
  <si>
    <t xml:space="preserve">     Mid-bloom</t>
  </si>
  <si>
    <t xml:space="preserve">     Mature</t>
  </si>
  <si>
    <t>Saltgrass, desert, grazed</t>
  </si>
  <si>
    <t>Sedge, hay</t>
  </si>
  <si>
    <t>Sorghum sudangrass, hay</t>
  </si>
  <si>
    <t>Soybean hay</t>
  </si>
  <si>
    <t>Timothy, hay</t>
  </si>
  <si>
    <t xml:space="preserve">     Early bloom</t>
  </si>
  <si>
    <t xml:space="preserve">     Full bloom</t>
  </si>
  <si>
    <t>Wheat, hay</t>
  </si>
  <si>
    <t>Wheat, straw</t>
  </si>
  <si>
    <t xml:space="preserve">Wheatgrass, crested </t>
  </si>
  <si>
    <t xml:space="preserve">     fresh, early bloom</t>
  </si>
  <si>
    <t>Wheatgrass, crested, hay</t>
  </si>
  <si>
    <t>Silages</t>
  </si>
  <si>
    <t>Barley silage</t>
  </si>
  <si>
    <t>Barley silage, mature</t>
  </si>
  <si>
    <t>Beet, sugar (tops)</t>
  </si>
  <si>
    <t xml:space="preserve">     Milk stage</t>
  </si>
  <si>
    <t xml:space="preserve">     Well-eared, mature</t>
  </si>
  <si>
    <t>Grass silage</t>
  </si>
  <si>
    <t>Mint slug</t>
  </si>
  <si>
    <t>Oat, dough stage</t>
  </si>
  <si>
    <t>Sorghum</t>
  </si>
  <si>
    <t>Sudangrass</t>
  </si>
  <si>
    <t>Timothy silage</t>
  </si>
  <si>
    <t>Wheat silage</t>
  </si>
  <si>
    <t>*Urea crude protein content expressed on a nitrogen equivalency basis (CP = 6.25 X % N)</t>
  </si>
  <si>
    <t>Nutrient requirements of breeding cattle</t>
  </si>
  <si>
    <t xml:space="preserve">Source:  CES Cattle Producers Library, CL300 </t>
  </si>
  <si>
    <t>Weight</t>
  </si>
  <si>
    <t>Daily Gain</t>
  </si>
  <si>
    <t>Dry Matter Intake</t>
  </si>
  <si>
    <t>Protein Intake</t>
  </si>
  <si>
    <t>(lb)</t>
  </si>
  <si>
    <t>Pregnant yearling heifers - Last third of pregnancy</t>
  </si>
  <si>
    <t>Dry pregnant mature cows - Middle third of pregnancy</t>
  </si>
  <si>
    <t>Dry pregnant mature cows - Last third of pregnancy</t>
  </si>
  <si>
    <t>Two-year-old heifers nursing calves - First 3-4 months postpartum - 10lb milk/day</t>
  </si>
  <si>
    <t>Cows nursing calves - Average milking ability - First 3-4 months postpartum - 10 lb milk/day</t>
  </si>
  <si>
    <t>Cows nursing calves - Superior milking ability - First 3-4 months postpartum - 20 lb milk/day</t>
  </si>
  <si>
    <t>Instructions:  Enter information in the white cells.  Values in blue cells are calculated.</t>
  </si>
  <si>
    <t>DM%</t>
  </si>
  <si>
    <t>lbs fed/day*</t>
  </si>
  <si>
    <t>*Maximum tub intake is typically less than 1 lb per day.</t>
  </si>
  <si>
    <t>Estimated</t>
  </si>
  <si>
    <t>Expected</t>
  </si>
  <si>
    <t>Primary</t>
  </si>
  <si>
    <t>Forage</t>
  </si>
  <si>
    <t>Intake</t>
  </si>
  <si>
    <t>Provided</t>
  </si>
  <si>
    <t>Meadow Hay</t>
  </si>
  <si>
    <t>lbs CP</t>
  </si>
  <si>
    <t>Crude Protein Required (lbs/hd/day)</t>
  </si>
  <si>
    <t>Ben Eborn       Extension Economist          beborn@uidaho.edu</t>
  </si>
  <si>
    <t>DDGs</t>
  </si>
  <si>
    <t>Rolled Barley</t>
  </si>
  <si>
    <t>Flaked 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</si>
</sst>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sz val="12"/>
      <color rgb="FF0000CC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CC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1"/>
      <name val="Calibri"/>
      <family val="2"/>
      <scheme val="minor"/>
    </font>
    <font>
      <sz val="14"/>
      <color rgb="FF0000CC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6" fillId="0" borderId="0" xfId="0" applyFont="1"/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0" fontId="7" fillId="0" borderId="1" xfId="0" applyFont="1" applyBorder="1"/>
    <xf numFmtId="2" fontId="8" fillId="0" borderId="1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2" fontId="2" fillId="4" borderId="3" xfId="0" applyNumberFormat="1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165" fontId="15" fillId="4" borderId="5" xfId="1" applyNumberFormat="1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165" fontId="15" fillId="4" borderId="2" xfId="1" applyNumberFormat="1" applyFont="1" applyFill="1" applyBorder="1" applyAlignment="1" applyProtection="1">
      <alignment horizontal="center" vertical="center"/>
      <protection locked="0"/>
    </xf>
    <xf numFmtId="165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vertical="center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165" fontId="15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4" fillId="3" borderId="5" xfId="0" applyNumberFormat="1" applyFont="1" applyFill="1" applyBorder="1" applyAlignment="1" applyProtection="1">
      <alignment horizontal="center" vertical="center"/>
    </xf>
    <xf numFmtId="164" fontId="14" fillId="3" borderId="5" xfId="0" applyNumberFormat="1" applyFont="1" applyFill="1" applyBorder="1" applyAlignment="1" applyProtection="1">
      <alignment horizontal="center" vertical="center"/>
    </xf>
    <xf numFmtId="2" fontId="14" fillId="3" borderId="6" xfId="0" applyNumberFormat="1" applyFont="1" applyFill="1" applyBorder="1" applyAlignment="1" applyProtection="1">
      <alignment horizontal="center" vertical="center"/>
    </xf>
    <xf numFmtId="2" fontId="14" fillId="3" borderId="2" xfId="0" applyNumberFormat="1" applyFont="1" applyFill="1" applyBorder="1" applyAlignment="1" applyProtection="1">
      <alignment horizontal="center" vertical="center"/>
    </xf>
    <xf numFmtId="164" fontId="14" fillId="3" borderId="2" xfId="0" applyNumberFormat="1" applyFont="1" applyFill="1" applyBorder="1" applyAlignment="1" applyProtection="1">
      <alignment horizontal="center" vertical="center"/>
    </xf>
    <xf numFmtId="2" fontId="14" fillId="3" borderId="8" xfId="0" applyNumberFormat="1" applyFont="1" applyFill="1" applyBorder="1" applyAlignment="1" applyProtection="1">
      <alignment horizontal="center" vertical="center"/>
    </xf>
    <xf numFmtId="2" fontId="14" fillId="3" borderId="10" xfId="0" applyNumberFormat="1" applyFont="1" applyFill="1" applyBorder="1" applyAlignment="1" applyProtection="1">
      <alignment horizontal="center" vertical="center"/>
    </xf>
    <xf numFmtId="164" fontId="14" fillId="3" borderId="10" xfId="0" applyNumberFormat="1" applyFont="1" applyFill="1" applyBorder="1" applyAlignment="1" applyProtection="1">
      <alignment horizontal="center" vertical="center"/>
    </xf>
    <xf numFmtId="2" fontId="14" fillId="3" borderId="1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2" fillId="2" borderId="12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8" xfId="0" applyFont="1" applyFill="1" applyBorder="1" applyProtection="1"/>
    <xf numFmtId="0" fontId="2" fillId="2" borderId="1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6" xfId="0" applyFont="1" applyFill="1" applyBorder="1" applyProtection="1"/>
    <xf numFmtId="0" fontId="14" fillId="2" borderId="0" xfId="0" applyFont="1" applyFill="1" applyBorder="1" applyProtection="1"/>
    <xf numFmtId="0" fontId="2" fillId="2" borderId="17" xfId="0" applyFont="1" applyFill="1" applyBorder="1" applyProtection="1"/>
    <xf numFmtId="0" fontId="2" fillId="2" borderId="13" xfId="0" applyFont="1" applyFill="1" applyBorder="1" applyProtection="1"/>
    <xf numFmtId="0" fontId="2" fillId="2" borderId="14" xfId="0" applyFont="1" applyFill="1" applyBorder="1" applyProtection="1"/>
    <xf numFmtId="0" fontId="2" fillId="2" borderId="14" xfId="0" applyFont="1" applyFill="1" applyBorder="1" applyAlignment="1" applyProtection="1">
      <alignment horizontal="center"/>
    </xf>
    <xf numFmtId="0" fontId="2" fillId="2" borderId="15" xfId="0" applyFont="1" applyFill="1" applyBorder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20" xfId="0" applyFont="1" applyBorder="1"/>
    <xf numFmtId="0" fontId="7" fillId="0" borderId="20" xfId="0" applyFont="1" applyBorder="1"/>
    <xf numFmtId="2" fontId="8" fillId="0" borderId="20" xfId="0" applyNumberFormat="1" applyFont="1" applyBorder="1"/>
    <xf numFmtId="2" fontId="8" fillId="0" borderId="21" xfId="0" applyNumberFormat="1" applyFont="1" applyBorder="1"/>
    <xf numFmtId="0" fontId="8" fillId="0" borderId="22" xfId="0" applyFont="1" applyBorder="1"/>
    <xf numFmtId="2" fontId="8" fillId="0" borderId="23" xfId="0" applyNumberFormat="1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7" fillId="0" borderId="0" xfId="0" applyFont="1" applyBorder="1"/>
    <xf numFmtId="2" fontId="8" fillId="0" borderId="0" xfId="0" applyNumberFormat="1" applyFont="1" applyBorder="1"/>
    <xf numFmtId="2" fontId="8" fillId="0" borderId="23" xfId="0" applyNumberFormat="1" applyFont="1" applyBorder="1"/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8" fillId="0" borderId="25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/>
    </xf>
    <xf numFmtId="0" fontId="9" fillId="0" borderId="19" xfId="0" applyFont="1" applyBorder="1"/>
    <xf numFmtId="9" fontId="8" fillId="0" borderId="22" xfId="0" applyNumberFormat="1" applyFont="1" applyBorder="1" applyAlignment="1">
      <alignment horizontal="left"/>
    </xf>
    <xf numFmtId="0" fontId="16" fillId="0" borderId="0" xfId="0" applyFont="1"/>
    <xf numFmtId="0" fontId="11" fillId="2" borderId="1" xfId="0" applyFont="1" applyFill="1" applyBorder="1" applyProtection="1"/>
    <xf numFmtId="0" fontId="14" fillId="3" borderId="2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0" fontId="0" fillId="4" borderId="0" xfId="0" applyFill="1"/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165" fontId="2" fillId="0" borderId="28" xfId="0" applyNumberFormat="1" applyFont="1" applyFill="1" applyBorder="1" applyAlignment="1" applyProtection="1">
      <alignment horizontal="center" vertical="center"/>
      <protection locked="0"/>
    </xf>
    <xf numFmtId="2" fontId="14" fillId="3" borderId="3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164" fontId="8" fillId="0" borderId="0" xfId="0" applyNumberFormat="1" applyFont="1" applyAlignment="1" applyProtection="1">
      <alignment horizontal="center"/>
    </xf>
    <xf numFmtId="0" fontId="8" fillId="0" borderId="0" xfId="0" applyFont="1" applyProtection="1"/>
    <xf numFmtId="0" fontId="8" fillId="0" borderId="1" xfId="0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164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2" fillId="0" borderId="22" xfId="0" applyFont="1" applyBorder="1" applyAlignment="1" applyProtection="1">
      <alignment horizontal="left"/>
    </xf>
    <xf numFmtId="164" fontId="8" fillId="0" borderId="0" xfId="0" applyNumberFormat="1" applyFont="1" applyBorder="1" applyAlignment="1" applyProtection="1">
      <alignment horizontal="center"/>
    </xf>
    <xf numFmtId="164" fontId="8" fillId="0" borderId="23" xfId="0" applyNumberFormat="1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164" fontId="8" fillId="0" borderId="25" xfId="0" applyNumberFormat="1" applyFont="1" applyBorder="1" applyAlignment="1" applyProtection="1">
      <alignment horizontal="center"/>
    </xf>
    <xf numFmtId="164" fontId="8" fillId="0" borderId="26" xfId="0" applyNumberFormat="1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left"/>
    </xf>
    <xf numFmtId="164" fontId="8" fillId="0" borderId="20" xfId="0" applyNumberFormat="1" applyFont="1" applyBorder="1" applyAlignment="1" applyProtection="1">
      <alignment horizontal="center"/>
    </xf>
    <xf numFmtId="164" fontId="8" fillId="0" borderId="2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8" fillId="2" borderId="0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18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CC"/>
      <color rgb="FF00CC00"/>
      <color rgb="FFCC00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917205</xdr:colOff>
      <xdr:row>1</xdr:row>
      <xdr:rowOff>62396</xdr:rowOff>
    </xdr:from>
    <xdr:to>
      <xdr:col>9</xdr:col>
      <xdr:colOff>219075</xdr:colOff>
      <xdr:row>2</xdr:row>
      <xdr:rowOff>304800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70" t="17980" r="7354" b="19211"/>
        <a:stretch/>
      </xdr:blipFill>
      <xdr:spPr>
        <a:xfrm>
          <a:off x="8365755" y="348146"/>
          <a:ext cx="1911720" cy="471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X75"/>
  <sheetViews>
    <sheetView workbookViewId="0">
      <selection activeCell="K15" sqref="K15"/>
    </sheetView>
  </sheetViews>
  <sheetFormatPr defaultRowHeight="18" x14ac:dyDescent="0.25"/>
  <cols>
    <col min="1" max="1" width="4.28515625" style="5" customWidth="1"/>
    <col min="2" max="2" width="4.28515625" style="1" customWidth="1"/>
    <col min="3" max="3" width="24.85546875" style="1" customWidth="1"/>
    <col min="4" max="9" width="19.5703125" style="2" customWidth="1"/>
    <col min="10" max="10" width="4.28515625" style="1" customWidth="1"/>
    <col min="11" max="24" width="9.140625" style="3"/>
    <col min="25" max="16384" width="9.140625" style="1"/>
  </cols>
  <sheetData>
    <row r="1" spans="2:24" s="5" customFormat="1" ht="22.5" customHeight="1" thickBot="1" x14ac:dyDescent="0.3">
      <c r="D1" s="4"/>
      <c r="E1" s="4"/>
      <c r="F1" s="4"/>
      <c r="G1" s="4"/>
      <c r="H1" s="4"/>
      <c r="I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2:24" x14ac:dyDescent="0.25">
      <c r="B2" s="56"/>
      <c r="C2" s="57"/>
      <c r="D2" s="58"/>
      <c r="E2" s="58"/>
      <c r="F2" s="58"/>
      <c r="G2" s="58"/>
      <c r="H2" s="58"/>
      <c r="I2" s="58"/>
      <c r="J2" s="59"/>
    </row>
    <row r="3" spans="2:24" ht="26.25" x14ac:dyDescent="0.25">
      <c r="B3" s="51"/>
      <c r="C3" s="121" t="s">
        <v>9</v>
      </c>
      <c r="D3" s="121"/>
      <c r="E3" s="121"/>
      <c r="F3" s="121"/>
      <c r="G3" s="121"/>
      <c r="H3" s="121"/>
      <c r="I3" s="121"/>
      <c r="J3" s="36"/>
    </row>
    <row r="4" spans="2:24" ht="18.75" customHeight="1" x14ac:dyDescent="0.25">
      <c r="B4" s="51"/>
      <c r="C4" s="62"/>
      <c r="D4" s="62"/>
      <c r="E4" s="62"/>
      <c r="F4" s="62"/>
      <c r="G4" s="62"/>
      <c r="H4" s="62"/>
      <c r="I4" s="123" t="s">
        <v>146</v>
      </c>
      <c r="J4" s="36"/>
    </row>
    <row r="5" spans="2:24" ht="18.75" customHeight="1" x14ac:dyDescent="0.25">
      <c r="B5" s="51"/>
      <c r="C5" s="89" t="s">
        <v>139</v>
      </c>
      <c r="D5" s="89" t="s">
        <v>138</v>
      </c>
      <c r="E5" s="90" t="s">
        <v>137</v>
      </c>
      <c r="F5" s="90" t="s">
        <v>144</v>
      </c>
      <c r="G5" s="62"/>
      <c r="H5" s="62"/>
      <c r="I5" s="123"/>
      <c r="J5" s="36"/>
    </row>
    <row r="6" spans="2:24" ht="18.75" customHeight="1" thickBot="1" x14ac:dyDescent="0.3">
      <c r="B6" s="51"/>
      <c r="C6" s="90" t="s">
        <v>140</v>
      </c>
      <c r="D6" s="90" t="s">
        <v>141</v>
      </c>
      <c r="E6" s="90" t="s">
        <v>0</v>
      </c>
      <c r="F6" s="90" t="s">
        <v>142</v>
      </c>
      <c r="G6" s="62"/>
      <c r="H6" s="62"/>
      <c r="I6" s="120"/>
      <c r="J6" s="36"/>
      <c r="L6" s="91"/>
    </row>
    <row r="7" spans="2:24" ht="18.75" customHeight="1" thickBot="1" x14ac:dyDescent="0.3">
      <c r="B7" s="51"/>
      <c r="C7" s="92" t="s">
        <v>143</v>
      </c>
      <c r="D7" s="93">
        <v>30</v>
      </c>
      <c r="E7" s="94">
        <v>0.06</v>
      </c>
      <c r="F7" s="88">
        <f>D7*E7</f>
        <v>1.7999999999999998</v>
      </c>
      <c r="G7" s="62"/>
      <c r="H7" s="62"/>
      <c r="I7" s="120"/>
      <c r="J7" s="36"/>
      <c r="L7" s="91"/>
    </row>
    <row r="8" spans="2:24" ht="18.75" customHeight="1" thickBot="1" x14ac:dyDescent="0.3">
      <c r="B8" s="51"/>
      <c r="C8" s="62"/>
      <c r="D8" s="62"/>
      <c r="E8" s="62"/>
      <c r="F8" s="62"/>
      <c r="G8" s="62"/>
      <c r="H8" s="62"/>
      <c r="I8" s="96"/>
      <c r="J8" s="36"/>
      <c r="L8" s="91"/>
    </row>
    <row r="9" spans="2:24" ht="18.75" customHeight="1" thickBot="1" x14ac:dyDescent="0.3">
      <c r="B9" s="51"/>
      <c r="C9" s="122" t="s">
        <v>145</v>
      </c>
      <c r="D9" s="122"/>
      <c r="E9" s="122"/>
      <c r="F9" s="122"/>
      <c r="G9" s="24">
        <v>2.4</v>
      </c>
      <c r="H9" s="62"/>
      <c r="I9" s="97"/>
      <c r="J9" s="36"/>
      <c r="L9" s="91"/>
    </row>
    <row r="10" spans="2:24" ht="18.75" customHeight="1" thickBot="1" x14ac:dyDescent="0.3">
      <c r="B10" s="51"/>
      <c r="C10" s="63"/>
      <c r="D10" s="63"/>
      <c r="E10" s="63"/>
      <c r="F10" s="62"/>
      <c r="G10" s="62"/>
      <c r="H10" s="62"/>
      <c r="I10" s="62"/>
      <c r="J10" s="36"/>
      <c r="L10" s="91"/>
      <c r="O10"/>
    </row>
    <row r="11" spans="2:24" ht="18.75" customHeight="1" thickBot="1" x14ac:dyDescent="0.3">
      <c r="B11" s="51"/>
      <c r="C11" s="122" t="s">
        <v>8</v>
      </c>
      <c r="D11" s="122"/>
      <c r="E11" s="122"/>
      <c r="F11" s="122"/>
      <c r="G11" s="95">
        <f>G9-F7</f>
        <v>0.60000000000000009</v>
      </c>
      <c r="H11" s="60"/>
      <c r="I11" s="62"/>
      <c r="J11" s="36"/>
      <c r="L11" s="91"/>
    </row>
    <row r="12" spans="2:24" ht="18.75" customHeight="1" x14ac:dyDescent="0.25">
      <c r="B12" s="51"/>
      <c r="C12" s="63"/>
      <c r="D12" s="63"/>
      <c r="E12" s="63"/>
      <c r="F12" s="63"/>
      <c r="G12" s="35"/>
      <c r="H12" s="60"/>
      <c r="I12" s="62"/>
      <c r="J12" s="36"/>
      <c r="L12" s="91"/>
    </row>
    <row r="13" spans="2:24" ht="18.75" customHeight="1" thickBot="1" x14ac:dyDescent="0.3">
      <c r="B13" s="51"/>
      <c r="C13" s="61" t="s">
        <v>5</v>
      </c>
      <c r="D13" s="37" t="s">
        <v>1</v>
      </c>
      <c r="E13" s="37" t="s">
        <v>0</v>
      </c>
      <c r="F13" s="37" t="s">
        <v>134</v>
      </c>
      <c r="G13" s="37" t="s">
        <v>4</v>
      </c>
      <c r="H13" s="37" t="s">
        <v>135</v>
      </c>
      <c r="I13" s="37" t="s">
        <v>7</v>
      </c>
      <c r="J13" s="36"/>
      <c r="L13" s="91"/>
    </row>
    <row r="14" spans="2:24" ht="18.75" customHeight="1" x14ac:dyDescent="0.25">
      <c r="B14" s="51"/>
      <c r="C14" s="25" t="s">
        <v>10</v>
      </c>
      <c r="D14" s="26">
        <v>120</v>
      </c>
      <c r="E14" s="27">
        <v>0.15</v>
      </c>
      <c r="F14" s="27">
        <v>0.9</v>
      </c>
      <c r="G14" s="38">
        <f t="shared" ref="G14:G17" si="0">(D14/20)/(E14*100)</f>
        <v>0.4</v>
      </c>
      <c r="H14" s="39">
        <f>$G$11/E14/F14</f>
        <v>4.4444444444444455</v>
      </c>
      <c r="I14" s="40">
        <f t="shared" ref="I14:I21" si="1">G14*$G$11</f>
        <v>0.24000000000000005</v>
      </c>
      <c r="J14" s="36"/>
      <c r="L14" s="91"/>
    </row>
    <row r="15" spans="2:24" ht="18.75" customHeight="1" x14ac:dyDescent="0.25">
      <c r="B15" s="51"/>
      <c r="C15" s="28" t="s">
        <v>11</v>
      </c>
      <c r="D15" s="29">
        <v>100</v>
      </c>
      <c r="E15" s="30">
        <v>0.13</v>
      </c>
      <c r="F15" s="30">
        <v>0.91</v>
      </c>
      <c r="G15" s="41">
        <f t="shared" si="0"/>
        <v>0.38461538461538464</v>
      </c>
      <c r="H15" s="42">
        <f t="shared" ref="H15:H21" si="2">$G$11/E15/F15</f>
        <v>5.0718512256973796</v>
      </c>
      <c r="I15" s="43">
        <f t="shared" si="1"/>
        <v>0.23076923076923081</v>
      </c>
      <c r="J15" s="36"/>
      <c r="L15" s="91"/>
    </row>
    <row r="16" spans="2:24" ht="18.75" customHeight="1" x14ac:dyDescent="0.25">
      <c r="B16" s="51"/>
      <c r="C16" s="28" t="s">
        <v>147</v>
      </c>
      <c r="D16" s="29">
        <v>220</v>
      </c>
      <c r="E16" s="30">
        <v>0.28000000000000003</v>
      </c>
      <c r="F16" s="30">
        <v>0.93</v>
      </c>
      <c r="G16" s="41">
        <f t="shared" si="0"/>
        <v>0.39285714285714279</v>
      </c>
      <c r="H16" s="42">
        <f t="shared" si="2"/>
        <v>2.3041474654377878</v>
      </c>
      <c r="I16" s="43">
        <f t="shared" si="1"/>
        <v>0.23571428571428571</v>
      </c>
      <c r="J16" s="36"/>
    </row>
    <row r="17" spans="2:24" ht="18.75" customHeight="1" x14ac:dyDescent="0.25">
      <c r="B17" s="51"/>
      <c r="C17" s="28" t="s">
        <v>148</v>
      </c>
      <c r="D17" s="29">
        <v>250</v>
      </c>
      <c r="E17" s="30">
        <v>0.13</v>
      </c>
      <c r="F17" s="30">
        <v>0.88</v>
      </c>
      <c r="G17" s="41">
        <f t="shared" si="0"/>
        <v>0.96153846153846156</v>
      </c>
      <c r="H17" s="42">
        <f t="shared" si="2"/>
        <v>5.244755244755245</v>
      </c>
      <c r="I17" s="43">
        <f t="shared" si="1"/>
        <v>0.57692307692307698</v>
      </c>
      <c r="J17" s="36"/>
    </row>
    <row r="18" spans="2:24" ht="18.75" customHeight="1" x14ac:dyDescent="0.25">
      <c r="B18" s="51"/>
      <c r="C18" s="28" t="s">
        <v>149</v>
      </c>
      <c r="D18" s="29">
        <v>300</v>
      </c>
      <c r="E18" s="31">
        <v>0.1</v>
      </c>
      <c r="F18" s="31">
        <v>0.88</v>
      </c>
      <c r="G18" s="41">
        <f>(D18/20)/(E18*100)</f>
        <v>1.5</v>
      </c>
      <c r="H18" s="42">
        <f>$G$11/E18/F18</f>
        <v>6.8181818181818192</v>
      </c>
      <c r="I18" s="43">
        <f t="shared" si="1"/>
        <v>0.90000000000000013</v>
      </c>
      <c r="J18" s="36"/>
    </row>
    <row r="19" spans="2:24" ht="18.75" customHeight="1" x14ac:dyDescent="0.25">
      <c r="B19" s="51"/>
      <c r="C19" s="28" t="s">
        <v>6</v>
      </c>
      <c r="D19" s="29">
        <v>320</v>
      </c>
      <c r="E19" s="31">
        <v>0.2</v>
      </c>
      <c r="F19" s="31">
        <v>0.9</v>
      </c>
      <c r="G19" s="41">
        <f>(D19/20)/(E19*100)</f>
        <v>0.8</v>
      </c>
      <c r="H19" s="42">
        <f>$G$11/E19/F19</f>
        <v>3.3333333333333339</v>
      </c>
      <c r="I19" s="43">
        <f t="shared" si="1"/>
        <v>0.48000000000000009</v>
      </c>
      <c r="J19" s="36"/>
    </row>
    <row r="20" spans="2:24" ht="18.75" customHeight="1" x14ac:dyDescent="0.25">
      <c r="B20" s="51"/>
      <c r="C20" s="28"/>
      <c r="D20" s="29"/>
      <c r="E20" s="31"/>
      <c r="F20" s="31"/>
      <c r="G20" s="41" t="e">
        <f>(D20/20)/(E20*100)</f>
        <v>#DIV/0!</v>
      </c>
      <c r="H20" s="42" t="e">
        <f>$G$11/E20/F20</f>
        <v>#DIV/0!</v>
      </c>
      <c r="I20" s="43" t="e">
        <f t="shared" si="1"/>
        <v>#DIV/0!</v>
      </c>
      <c r="J20" s="36"/>
    </row>
    <row r="21" spans="2:24" ht="18.75" customHeight="1" thickBot="1" x14ac:dyDescent="0.3">
      <c r="B21" s="51"/>
      <c r="C21" s="32"/>
      <c r="D21" s="33"/>
      <c r="E21" s="34"/>
      <c r="F21" s="34"/>
      <c r="G21" s="44" t="e">
        <f t="shared" ref="G21" si="3">(D21/20)/(E21*100)</f>
        <v>#DIV/0!</v>
      </c>
      <c r="H21" s="45" t="e">
        <f t="shared" si="2"/>
        <v>#DIV/0!</v>
      </c>
      <c r="I21" s="46" t="e">
        <f t="shared" si="1"/>
        <v>#DIV/0!</v>
      </c>
      <c r="J21" s="36"/>
    </row>
    <row r="22" spans="2:24" ht="18.75" customHeight="1" x14ac:dyDescent="0.25">
      <c r="B22" s="51"/>
      <c r="C22" s="52"/>
      <c r="D22" s="35"/>
      <c r="E22" s="35"/>
      <c r="F22" s="35"/>
      <c r="G22" s="35"/>
      <c r="H22" s="35"/>
      <c r="I22" s="35"/>
      <c r="J22" s="36"/>
    </row>
    <row r="23" spans="2:24" s="5" customFormat="1" ht="18.75" customHeight="1" x14ac:dyDescent="0.25">
      <c r="B23" s="53"/>
      <c r="C23" s="54" t="s">
        <v>133</v>
      </c>
      <c r="D23" s="47"/>
      <c r="E23" s="47"/>
      <c r="F23" s="47"/>
      <c r="G23" s="47"/>
      <c r="H23" s="47"/>
      <c r="I23" s="47"/>
      <c r="J23" s="4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2:24" s="5" customFormat="1" ht="18.75" customHeight="1" thickBot="1" x14ac:dyDescent="0.3">
      <c r="B24" s="55"/>
      <c r="C24" s="87" t="s">
        <v>136</v>
      </c>
      <c r="D24" s="49"/>
      <c r="E24" s="49"/>
      <c r="F24" s="49"/>
      <c r="G24" s="49"/>
      <c r="H24" s="49"/>
      <c r="I24" s="49"/>
      <c r="J24" s="5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2:24" s="5" customFormat="1" x14ac:dyDescent="0.25">
      <c r="D25" s="4"/>
      <c r="E25" s="4"/>
      <c r="F25" s="4"/>
      <c r="G25" s="4"/>
      <c r="H25" s="4"/>
      <c r="I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2:24" s="5" customFormat="1" x14ac:dyDescent="0.25">
      <c r="D26" s="4"/>
      <c r="E26" s="4"/>
      <c r="F26" s="4"/>
      <c r="G26" s="4"/>
      <c r="H26" s="4"/>
      <c r="I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2:24" s="5" customFormat="1" x14ac:dyDescent="0.25">
      <c r="D27" s="4"/>
      <c r="E27" s="4"/>
      <c r="F27" s="4"/>
      <c r="G27" s="4"/>
      <c r="H27" s="4"/>
      <c r="I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2:24" s="5" customFormat="1" x14ac:dyDescent="0.25">
      <c r="D28" s="4"/>
      <c r="E28" s="4"/>
      <c r="F28" s="4"/>
      <c r="G28" s="4"/>
      <c r="H28" s="4"/>
      <c r="I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24" s="5" customFormat="1" x14ac:dyDescent="0.25">
      <c r="D29" s="4"/>
      <c r="E29" s="4"/>
      <c r="F29" s="4"/>
      <c r="G29" s="4"/>
      <c r="H29" s="4"/>
      <c r="I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24" s="5" customFormat="1" x14ac:dyDescent="0.25">
      <c r="D30" s="4"/>
      <c r="E30" s="4"/>
      <c r="F30" s="4"/>
      <c r="G30" s="4"/>
      <c r="H30" s="4"/>
      <c r="I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2:24" s="5" customFormat="1" x14ac:dyDescent="0.25">
      <c r="D31" s="4"/>
      <c r="E31" s="4"/>
      <c r="F31" s="4"/>
      <c r="G31" s="4"/>
      <c r="H31" s="4"/>
      <c r="I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2:24" s="5" customFormat="1" x14ac:dyDescent="0.25">
      <c r="D32" s="4"/>
      <c r="E32" s="4"/>
      <c r="F32" s="4"/>
      <c r="G32" s="4"/>
      <c r="H32" s="4"/>
      <c r="I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4:24" s="5" customFormat="1" x14ac:dyDescent="0.25">
      <c r="D33" s="4"/>
      <c r="E33" s="4"/>
      <c r="F33" s="4"/>
      <c r="G33" s="4"/>
      <c r="H33" s="4"/>
      <c r="I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4:24" s="5" customFormat="1" x14ac:dyDescent="0.25">
      <c r="D34" s="4"/>
      <c r="E34" s="4"/>
      <c r="F34" s="4"/>
      <c r="G34" s="4"/>
      <c r="H34" s="4"/>
      <c r="I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4:24" s="5" customFormat="1" x14ac:dyDescent="0.25">
      <c r="D35" s="4"/>
      <c r="E35" s="4"/>
      <c r="F35" s="4"/>
      <c r="G35" s="4"/>
      <c r="H35" s="4"/>
      <c r="I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4:24" s="5" customFormat="1" x14ac:dyDescent="0.25">
      <c r="D36" s="4"/>
      <c r="E36" s="4"/>
      <c r="F36" s="4"/>
      <c r="G36" s="4"/>
      <c r="H36" s="4"/>
      <c r="I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4:24" s="5" customFormat="1" x14ac:dyDescent="0.25">
      <c r="D37" s="4"/>
      <c r="E37" s="4"/>
      <c r="F37" s="4"/>
      <c r="G37" s="4"/>
      <c r="H37" s="4"/>
      <c r="I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4:24" s="5" customFormat="1" x14ac:dyDescent="0.25">
      <c r="D38" s="4"/>
      <c r="E38" s="4"/>
      <c r="F38" s="4"/>
      <c r="G38" s="4"/>
      <c r="H38" s="4"/>
      <c r="I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4:24" s="5" customFormat="1" x14ac:dyDescent="0.25">
      <c r="D39" s="4"/>
      <c r="E39" s="4"/>
      <c r="F39" s="4"/>
      <c r="G39" s="4"/>
      <c r="H39" s="4"/>
      <c r="I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4:24" s="5" customFormat="1" x14ac:dyDescent="0.25">
      <c r="D40" s="4"/>
      <c r="E40" s="4"/>
      <c r="F40" s="4"/>
      <c r="G40" s="4"/>
      <c r="H40" s="4"/>
      <c r="I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4:24" s="5" customFormat="1" x14ac:dyDescent="0.25">
      <c r="D41" s="4"/>
      <c r="E41" s="4"/>
      <c r="F41" s="4"/>
      <c r="G41" s="4"/>
      <c r="H41" s="4"/>
      <c r="I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4:24" s="5" customFormat="1" x14ac:dyDescent="0.25">
      <c r="D42" s="4"/>
      <c r="E42" s="4"/>
      <c r="F42" s="4"/>
      <c r="G42" s="4"/>
      <c r="H42" s="4"/>
      <c r="I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4:24" s="5" customFormat="1" x14ac:dyDescent="0.25">
      <c r="D43" s="4"/>
      <c r="E43" s="4"/>
      <c r="F43" s="4"/>
      <c r="G43" s="4"/>
      <c r="H43" s="4"/>
      <c r="I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4:24" s="5" customFormat="1" x14ac:dyDescent="0.25">
      <c r="D44" s="4"/>
      <c r="E44" s="4"/>
      <c r="F44" s="4"/>
      <c r="G44" s="4"/>
      <c r="H44" s="4"/>
      <c r="I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4:24" s="5" customFormat="1" x14ac:dyDescent="0.25">
      <c r="D45" s="4"/>
      <c r="E45" s="4"/>
      <c r="F45" s="4"/>
      <c r="G45" s="4"/>
      <c r="H45" s="4"/>
      <c r="I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4:24" s="5" customFormat="1" x14ac:dyDescent="0.25">
      <c r="D46" s="4"/>
      <c r="E46" s="4"/>
      <c r="F46" s="4"/>
      <c r="G46" s="4"/>
      <c r="H46" s="4"/>
      <c r="I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4:24" s="5" customFormat="1" x14ac:dyDescent="0.25">
      <c r="D47" s="4"/>
      <c r="E47" s="4"/>
      <c r="F47" s="4"/>
      <c r="G47" s="4"/>
      <c r="H47" s="4"/>
      <c r="I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4:24" s="5" customFormat="1" x14ac:dyDescent="0.25">
      <c r="D48" s="4"/>
      <c r="E48" s="4"/>
      <c r="F48" s="4"/>
      <c r="G48" s="4"/>
      <c r="H48" s="4"/>
      <c r="I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4:24" s="5" customFormat="1" x14ac:dyDescent="0.25">
      <c r="D49" s="4"/>
      <c r="E49" s="4"/>
      <c r="F49" s="4"/>
      <c r="G49" s="4"/>
      <c r="H49" s="4"/>
      <c r="I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4:24" s="5" customFormat="1" x14ac:dyDescent="0.25">
      <c r="D50" s="4"/>
      <c r="E50" s="4"/>
      <c r="F50" s="4"/>
      <c r="G50" s="4"/>
      <c r="H50" s="4"/>
      <c r="I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4:24" s="5" customFormat="1" x14ac:dyDescent="0.25">
      <c r="D51" s="4"/>
      <c r="E51" s="4"/>
      <c r="F51" s="4"/>
      <c r="G51" s="4"/>
      <c r="H51" s="4"/>
      <c r="I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4:24" s="5" customFormat="1" x14ac:dyDescent="0.25">
      <c r="D52" s="4"/>
      <c r="E52" s="4"/>
      <c r="F52" s="4"/>
      <c r="G52" s="4"/>
      <c r="H52" s="4"/>
      <c r="I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4:24" s="5" customFormat="1" x14ac:dyDescent="0.25">
      <c r="D53" s="4"/>
      <c r="E53" s="4"/>
      <c r="F53" s="4"/>
      <c r="G53" s="4"/>
      <c r="H53" s="4"/>
      <c r="I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4:24" s="5" customFormat="1" x14ac:dyDescent="0.25">
      <c r="D54" s="4"/>
      <c r="E54" s="4"/>
      <c r="F54" s="4"/>
      <c r="G54" s="4"/>
      <c r="H54" s="4"/>
      <c r="I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4:24" s="5" customFormat="1" x14ac:dyDescent="0.25">
      <c r="D55" s="4"/>
      <c r="E55" s="4"/>
      <c r="F55" s="4"/>
      <c r="G55" s="4"/>
      <c r="H55" s="4"/>
      <c r="I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4:24" s="5" customFormat="1" x14ac:dyDescent="0.25">
      <c r="D56" s="4"/>
      <c r="E56" s="4"/>
      <c r="F56" s="4"/>
      <c r="G56" s="4"/>
      <c r="H56" s="4"/>
      <c r="I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4:24" s="5" customFormat="1" x14ac:dyDescent="0.25">
      <c r="D57" s="4"/>
      <c r="E57" s="4"/>
      <c r="F57" s="4"/>
      <c r="G57" s="4"/>
      <c r="H57" s="4"/>
      <c r="I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4:24" s="5" customFormat="1" x14ac:dyDescent="0.25">
      <c r="D58" s="4"/>
      <c r="E58" s="4"/>
      <c r="F58" s="4"/>
      <c r="G58" s="4"/>
      <c r="H58" s="4"/>
      <c r="I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4:24" s="5" customFormat="1" x14ac:dyDescent="0.25">
      <c r="D59" s="4"/>
      <c r="E59" s="4"/>
      <c r="F59" s="4"/>
      <c r="G59" s="4"/>
      <c r="H59" s="4"/>
      <c r="I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4:24" s="5" customFormat="1" x14ac:dyDescent="0.25">
      <c r="D60" s="4"/>
      <c r="E60" s="4"/>
      <c r="F60" s="4"/>
      <c r="G60" s="4"/>
      <c r="H60" s="4"/>
      <c r="I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4:24" s="5" customFormat="1" x14ac:dyDescent="0.25">
      <c r="D61" s="4"/>
      <c r="E61" s="4"/>
      <c r="F61" s="4"/>
      <c r="G61" s="4"/>
      <c r="H61" s="4"/>
      <c r="I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4:24" s="5" customFormat="1" x14ac:dyDescent="0.25">
      <c r="D62" s="4"/>
      <c r="E62" s="4"/>
      <c r="F62" s="4"/>
      <c r="G62" s="4"/>
      <c r="H62" s="4"/>
      <c r="I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4:24" s="5" customFormat="1" x14ac:dyDescent="0.25">
      <c r="D63" s="4"/>
      <c r="E63" s="4"/>
      <c r="F63" s="4"/>
      <c r="G63" s="4"/>
      <c r="H63" s="4"/>
      <c r="I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4:24" s="5" customFormat="1" x14ac:dyDescent="0.25">
      <c r="D64" s="4"/>
      <c r="E64" s="4"/>
      <c r="F64" s="4"/>
      <c r="G64" s="4"/>
      <c r="H64" s="4"/>
      <c r="I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4:24" s="5" customFormat="1" x14ac:dyDescent="0.25">
      <c r="D65" s="4"/>
      <c r="E65" s="4"/>
      <c r="F65" s="4"/>
      <c r="G65" s="4"/>
      <c r="H65" s="4"/>
      <c r="I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4:24" s="5" customFormat="1" x14ac:dyDescent="0.25">
      <c r="D66" s="4"/>
      <c r="E66" s="4"/>
      <c r="F66" s="4"/>
      <c r="G66" s="4"/>
      <c r="H66" s="4"/>
      <c r="I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4:24" s="5" customFormat="1" x14ac:dyDescent="0.25">
      <c r="D67" s="4"/>
      <c r="E67" s="4"/>
      <c r="F67" s="4"/>
      <c r="G67" s="4"/>
      <c r="H67" s="4"/>
      <c r="I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4:24" s="5" customFormat="1" x14ac:dyDescent="0.25">
      <c r="D68" s="4"/>
      <c r="E68" s="4"/>
      <c r="F68" s="4"/>
      <c r="G68" s="4"/>
      <c r="H68" s="4"/>
      <c r="I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4:24" s="5" customFormat="1" x14ac:dyDescent="0.25">
      <c r="D69" s="4"/>
      <c r="E69" s="4"/>
      <c r="F69" s="4"/>
      <c r="G69" s="4"/>
      <c r="H69" s="4"/>
      <c r="I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4:24" s="5" customFormat="1" x14ac:dyDescent="0.25">
      <c r="D70" s="4"/>
      <c r="E70" s="4"/>
      <c r="F70" s="4"/>
      <c r="G70" s="4"/>
      <c r="H70" s="4"/>
      <c r="I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4:24" s="5" customFormat="1" x14ac:dyDescent="0.25">
      <c r="D71" s="4"/>
      <c r="E71" s="4"/>
      <c r="F71" s="4"/>
      <c r="G71" s="4"/>
      <c r="H71" s="4"/>
      <c r="I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4:24" s="5" customFormat="1" x14ac:dyDescent="0.25">
      <c r="D72" s="4"/>
      <c r="E72" s="4"/>
      <c r="F72" s="4"/>
      <c r="G72" s="4"/>
      <c r="H72" s="4"/>
      <c r="I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4:24" s="5" customFormat="1" x14ac:dyDescent="0.25">
      <c r="D73" s="4"/>
      <c r="E73" s="4"/>
      <c r="F73" s="4"/>
      <c r="G73" s="4"/>
      <c r="H73" s="4"/>
      <c r="I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4:24" s="5" customFormat="1" x14ac:dyDescent="0.25">
      <c r="D74" s="4"/>
      <c r="E74" s="4"/>
      <c r="F74" s="4"/>
      <c r="G74" s="4"/>
      <c r="H74" s="4"/>
      <c r="I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4:24" s="5" customFormat="1" x14ac:dyDescent="0.25">
      <c r="D75" s="4"/>
      <c r="E75" s="4"/>
      <c r="F75" s="4"/>
      <c r="G75" s="4"/>
      <c r="H75" s="4"/>
      <c r="I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</sheetData>
  <sheetProtection sheet="1" objects="1" scenarios="1"/>
  <mergeCells count="4">
    <mergeCell ref="C3:I3"/>
    <mergeCell ref="C11:F11"/>
    <mergeCell ref="C9:F9"/>
    <mergeCell ref="I4:I5"/>
  </mergeCells>
  <pageMargins left="0.7" right="0.7" top="0.75" bottom="0.75" header="0.3" footer="0.3"/>
  <pageSetup scale="37" orientation="landscape" r:id="rId1"/>
  <ignoredErrors>
    <ignoredError sqref="G1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00"/>
  </sheetPr>
  <dimension ref="A1:E72"/>
  <sheetViews>
    <sheetView workbookViewId="0">
      <pane ySplit="5" topLeftCell="A42" activePane="bottomLeft" state="frozen"/>
      <selection pane="bottomLeft" activeCell="J15" sqref="J15"/>
    </sheetView>
  </sheetViews>
  <sheetFormatPr defaultRowHeight="15" x14ac:dyDescent="0.2"/>
  <cols>
    <col min="1" max="1" width="18.7109375" style="119" customWidth="1"/>
    <col min="2" max="5" width="18.7109375" style="99" customWidth="1"/>
    <col min="6" max="6" width="34.85546875" style="100" customWidth="1"/>
    <col min="7" max="16384" width="9.140625" style="100"/>
  </cols>
  <sheetData>
    <row r="1" spans="1:5" ht="15.75" x14ac:dyDescent="0.25">
      <c r="A1" s="98" t="s">
        <v>120</v>
      </c>
    </row>
    <row r="2" spans="1:5" x14ac:dyDescent="0.2">
      <c r="A2" s="100" t="s">
        <v>121</v>
      </c>
    </row>
    <row r="3" spans="1:5" ht="15.75" thickBot="1" x14ac:dyDescent="0.25">
      <c r="A3" s="101"/>
      <c r="B3" s="102"/>
      <c r="C3" s="102"/>
      <c r="D3" s="102"/>
      <c r="E3" s="102"/>
    </row>
    <row r="4" spans="1:5" s="105" customFormat="1" ht="31.5" x14ac:dyDescent="0.25">
      <c r="A4" s="103" t="s">
        <v>122</v>
      </c>
      <c r="B4" s="104" t="s">
        <v>123</v>
      </c>
      <c r="C4" s="104" t="s">
        <v>124</v>
      </c>
      <c r="D4" s="104" t="s">
        <v>125</v>
      </c>
      <c r="E4" s="104" t="s">
        <v>17</v>
      </c>
    </row>
    <row r="5" spans="1:5" s="108" customFormat="1" ht="16.5" thickBot="1" x14ac:dyDescent="0.3">
      <c r="A5" s="106" t="s">
        <v>126</v>
      </c>
      <c r="B5" s="107" t="s">
        <v>126</v>
      </c>
      <c r="C5" s="107" t="s">
        <v>126</v>
      </c>
      <c r="D5" s="107" t="s">
        <v>126</v>
      </c>
      <c r="E5" s="107" t="s">
        <v>20</v>
      </c>
    </row>
    <row r="6" spans="1:5" x14ac:dyDescent="0.2">
      <c r="A6" s="109" t="s">
        <v>127</v>
      </c>
      <c r="B6" s="110"/>
      <c r="C6" s="110"/>
      <c r="D6" s="110"/>
      <c r="E6" s="111"/>
    </row>
    <row r="7" spans="1:5" x14ac:dyDescent="0.2">
      <c r="A7" s="112">
        <v>700</v>
      </c>
      <c r="B7" s="110">
        <v>0.9</v>
      </c>
      <c r="C7" s="110">
        <v>15.3</v>
      </c>
      <c r="D7" s="110">
        <v>1.3</v>
      </c>
      <c r="E7" s="111">
        <v>55.4</v>
      </c>
    </row>
    <row r="8" spans="1:5" x14ac:dyDescent="0.2">
      <c r="A8" s="112">
        <v>700</v>
      </c>
      <c r="B8" s="110">
        <v>1.4</v>
      </c>
      <c r="C8" s="110">
        <v>15.8</v>
      </c>
      <c r="D8" s="110">
        <v>1.4</v>
      </c>
      <c r="E8" s="111">
        <v>60.3</v>
      </c>
    </row>
    <row r="9" spans="1:5" x14ac:dyDescent="0.2">
      <c r="A9" s="112">
        <v>700</v>
      </c>
      <c r="B9" s="110">
        <v>1.9</v>
      </c>
      <c r="C9" s="110">
        <v>15.8</v>
      </c>
      <c r="D9" s="110">
        <v>1.5</v>
      </c>
      <c r="E9" s="111">
        <v>67</v>
      </c>
    </row>
    <row r="10" spans="1:5" x14ac:dyDescent="0.2">
      <c r="A10" s="112">
        <v>750</v>
      </c>
      <c r="B10" s="110">
        <v>0.9</v>
      </c>
      <c r="C10" s="110">
        <v>16.100000000000001</v>
      </c>
      <c r="D10" s="110">
        <v>1.3</v>
      </c>
      <c r="E10" s="111">
        <v>55.1</v>
      </c>
    </row>
    <row r="11" spans="1:5" x14ac:dyDescent="0.2">
      <c r="A11" s="112">
        <v>750</v>
      </c>
      <c r="B11" s="110">
        <v>1.4</v>
      </c>
      <c r="C11" s="110">
        <v>16.600000000000001</v>
      </c>
      <c r="D11" s="110">
        <v>1.5</v>
      </c>
      <c r="E11" s="111">
        <v>59.9</v>
      </c>
    </row>
    <row r="12" spans="1:5" x14ac:dyDescent="0.2">
      <c r="A12" s="112">
        <v>750</v>
      </c>
      <c r="B12" s="110">
        <v>1.9</v>
      </c>
      <c r="C12" s="110">
        <v>16.600000000000001</v>
      </c>
      <c r="D12" s="110">
        <v>1.6</v>
      </c>
      <c r="E12" s="111">
        <v>66.5</v>
      </c>
    </row>
    <row r="13" spans="1:5" x14ac:dyDescent="0.2">
      <c r="A13" s="112">
        <v>800</v>
      </c>
      <c r="B13" s="110">
        <v>0.9</v>
      </c>
      <c r="C13" s="110">
        <v>16.8</v>
      </c>
      <c r="D13" s="110">
        <v>1.4</v>
      </c>
      <c r="E13" s="111">
        <v>54.8</v>
      </c>
    </row>
    <row r="14" spans="1:5" x14ac:dyDescent="0.2">
      <c r="A14" s="112">
        <v>800</v>
      </c>
      <c r="B14" s="110">
        <v>1.4</v>
      </c>
      <c r="C14" s="110">
        <v>17.399999999999999</v>
      </c>
      <c r="D14" s="110">
        <v>1.5</v>
      </c>
      <c r="E14" s="111">
        <v>59.6</v>
      </c>
    </row>
    <row r="15" spans="1:5" x14ac:dyDescent="0.2">
      <c r="A15" s="112">
        <v>800</v>
      </c>
      <c r="B15" s="110">
        <v>1.9</v>
      </c>
      <c r="C15" s="110">
        <v>17.5</v>
      </c>
      <c r="D15" s="110">
        <v>1.6</v>
      </c>
      <c r="E15" s="111">
        <v>66.099999999999994</v>
      </c>
    </row>
    <row r="16" spans="1:5" x14ac:dyDescent="0.2">
      <c r="A16" s="112">
        <v>850</v>
      </c>
      <c r="B16" s="110">
        <v>0.9</v>
      </c>
      <c r="C16" s="110">
        <v>17.600000000000001</v>
      </c>
      <c r="D16" s="110">
        <v>1.4</v>
      </c>
      <c r="E16" s="111">
        <v>54.5</v>
      </c>
    </row>
    <row r="17" spans="1:5" x14ac:dyDescent="0.2">
      <c r="A17" s="112">
        <v>850</v>
      </c>
      <c r="B17" s="110">
        <v>1.4</v>
      </c>
      <c r="C17" s="110">
        <v>18.2</v>
      </c>
      <c r="D17" s="110">
        <v>1.6</v>
      </c>
      <c r="E17" s="111">
        <v>59.3</v>
      </c>
    </row>
    <row r="18" spans="1:5" x14ac:dyDescent="0.2">
      <c r="A18" s="112">
        <v>850</v>
      </c>
      <c r="B18" s="110">
        <v>1.9</v>
      </c>
      <c r="C18" s="110">
        <v>18.3</v>
      </c>
      <c r="D18" s="110">
        <v>1.7</v>
      </c>
      <c r="E18" s="111">
        <v>65.7</v>
      </c>
    </row>
    <row r="19" spans="1:5" x14ac:dyDescent="0.2">
      <c r="A19" s="112">
        <v>900</v>
      </c>
      <c r="B19" s="110">
        <v>0.9</v>
      </c>
      <c r="C19" s="110">
        <v>18.3</v>
      </c>
      <c r="D19" s="110">
        <v>1.5</v>
      </c>
      <c r="E19" s="111">
        <v>54.3</v>
      </c>
    </row>
    <row r="20" spans="1:5" x14ac:dyDescent="0.2">
      <c r="A20" s="112">
        <v>900</v>
      </c>
      <c r="B20" s="110">
        <v>1.4</v>
      </c>
      <c r="C20" s="110">
        <v>19</v>
      </c>
      <c r="D20" s="110">
        <v>1.6</v>
      </c>
      <c r="E20" s="111">
        <v>59.1</v>
      </c>
    </row>
    <row r="21" spans="1:5" x14ac:dyDescent="0.2">
      <c r="A21" s="112">
        <v>900</v>
      </c>
      <c r="B21" s="110">
        <v>1.9</v>
      </c>
      <c r="C21" s="110">
        <v>19.2</v>
      </c>
      <c r="D21" s="110">
        <v>1.7</v>
      </c>
      <c r="E21" s="111">
        <v>65.400000000000006</v>
      </c>
    </row>
    <row r="22" spans="1:5" x14ac:dyDescent="0.2">
      <c r="A22" s="112">
        <v>950</v>
      </c>
      <c r="B22" s="110">
        <v>0.9</v>
      </c>
      <c r="C22" s="110">
        <v>19</v>
      </c>
      <c r="D22" s="110">
        <v>1.5</v>
      </c>
      <c r="E22" s="111">
        <v>54.1</v>
      </c>
    </row>
    <row r="23" spans="1:5" x14ac:dyDescent="0.2">
      <c r="A23" s="112">
        <v>950</v>
      </c>
      <c r="B23" s="110">
        <v>1.4</v>
      </c>
      <c r="C23" s="110">
        <v>19.8</v>
      </c>
      <c r="D23" s="110">
        <v>1.7</v>
      </c>
      <c r="E23" s="111">
        <v>58.9</v>
      </c>
    </row>
    <row r="24" spans="1:5" x14ac:dyDescent="0.2">
      <c r="A24" s="113">
        <v>950</v>
      </c>
      <c r="B24" s="114">
        <v>1.9</v>
      </c>
      <c r="C24" s="114">
        <v>20</v>
      </c>
      <c r="D24" s="114">
        <v>1.8</v>
      </c>
      <c r="E24" s="115">
        <v>65.099999999999994</v>
      </c>
    </row>
    <row r="26" spans="1:5" x14ac:dyDescent="0.2">
      <c r="A26" s="116" t="s">
        <v>128</v>
      </c>
      <c r="B26" s="117"/>
      <c r="C26" s="117"/>
      <c r="D26" s="117"/>
      <c r="E26" s="118"/>
    </row>
    <row r="27" spans="1:5" x14ac:dyDescent="0.2">
      <c r="A27" s="112">
        <v>800</v>
      </c>
      <c r="B27" s="110">
        <v>0</v>
      </c>
      <c r="C27" s="110">
        <v>15.3</v>
      </c>
      <c r="D27" s="110">
        <v>1.1000000000000001</v>
      </c>
      <c r="E27" s="111">
        <v>48.8</v>
      </c>
    </row>
    <row r="28" spans="1:5" x14ac:dyDescent="0.2">
      <c r="A28" s="112">
        <v>900</v>
      </c>
      <c r="B28" s="110">
        <v>0</v>
      </c>
      <c r="C28" s="110">
        <v>16.7</v>
      </c>
      <c r="D28" s="110">
        <v>1.2</v>
      </c>
      <c r="E28" s="111">
        <v>48.8</v>
      </c>
    </row>
    <row r="29" spans="1:5" x14ac:dyDescent="0.2">
      <c r="A29" s="112">
        <v>1000</v>
      </c>
      <c r="B29" s="110">
        <v>0</v>
      </c>
      <c r="C29" s="110">
        <v>18.100000000000001</v>
      </c>
      <c r="D29" s="110">
        <v>1.3</v>
      </c>
      <c r="E29" s="111">
        <v>48.8</v>
      </c>
    </row>
    <row r="30" spans="1:5" x14ac:dyDescent="0.2">
      <c r="A30" s="112">
        <v>1100</v>
      </c>
      <c r="B30" s="110">
        <v>0</v>
      </c>
      <c r="C30" s="110">
        <v>19.5</v>
      </c>
      <c r="D30" s="110">
        <v>1.4</v>
      </c>
      <c r="E30" s="111">
        <v>48.8</v>
      </c>
    </row>
    <row r="31" spans="1:5" x14ac:dyDescent="0.2">
      <c r="A31" s="112">
        <v>1200</v>
      </c>
      <c r="B31" s="110">
        <v>0</v>
      </c>
      <c r="C31" s="110">
        <v>20.8</v>
      </c>
      <c r="D31" s="110">
        <v>1.4</v>
      </c>
      <c r="E31" s="111">
        <v>48.8</v>
      </c>
    </row>
    <row r="32" spans="1:5" x14ac:dyDescent="0.2">
      <c r="A32" s="112">
        <v>1300</v>
      </c>
      <c r="B32" s="110">
        <v>0</v>
      </c>
      <c r="C32" s="110">
        <v>22</v>
      </c>
      <c r="D32" s="110">
        <v>1.5</v>
      </c>
      <c r="E32" s="111">
        <v>48.8</v>
      </c>
    </row>
    <row r="33" spans="1:5" x14ac:dyDescent="0.2">
      <c r="A33" s="113">
        <v>1400</v>
      </c>
      <c r="B33" s="114">
        <v>0</v>
      </c>
      <c r="C33" s="114">
        <v>23.3</v>
      </c>
      <c r="D33" s="114">
        <v>1.6</v>
      </c>
      <c r="E33" s="115">
        <v>48.8</v>
      </c>
    </row>
    <row r="35" spans="1:5" x14ac:dyDescent="0.2">
      <c r="A35" s="116" t="s">
        <v>129</v>
      </c>
      <c r="B35" s="117"/>
      <c r="C35" s="117"/>
      <c r="D35" s="117"/>
      <c r="E35" s="118"/>
    </row>
    <row r="36" spans="1:5" x14ac:dyDescent="0.2">
      <c r="A36" s="112">
        <v>800</v>
      </c>
      <c r="B36" s="110">
        <v>0.9</v>
      </c>
      <c r="C36" s="110">
        <v>16.8</v>
      </c>
      <c r="D36" s="110">
        <v>1.4</v>
      </c>
      <c r="E36" s="111">
        <v>54.5</v>
      </c>
    </row>
    <row r="37" spans="1:5" x14ac:dyDescent="0.2">
      <c r="A37" s="112">
        <v>900</v>
      </c>
      <c r="B37" s="110">
        <v>0.9</v>
      </c>
      <c r="C37" s="110">
        <v>18.2</v>
      </c>
      <c r="D37" s="110">
        <v>1.5</v>
      </c>
      <c r="E37" s="111">
        <v>54</v>
      </c>
    </row>
    <row r="38" spans="1:5" x14ac:dyDescent="0.2">
      <c r="A38" s="112">
        <v>1000</v>
      </c>
      <c r="B38" s="110">
        <v>0.9</v>
      </c>
      <c r="C38" s="110">
        <v>19.600000000000001</v>
      </c>
      <c r="D38" s="110">
        <v>1.6</v>
      </c>
      <c r="E38" s="111">
        <v>53.6</v>
      </c>
    </row>
    <row r="39" spans="1:5" x14ac:dyDescent="0.2">
      <c r="A39" s="112">
        <v>1100</v>
      </c>
      <c r="B39" s="110">
        <v>0.9</v>
      </c>
      <c r="C39" s="110">
        <v>21</v>
      </c>
      <c r="D39" s="110">
        <v>1.6</v>
      </c>
      <c r="E39" s="111">
        <v>53.2</v>
      </c>
    </row>
    <row r="40" spans="1:5" x14ac:dyDescent="0.2">
      <c r="A40" s="112">
        <v>1200</v>
      </c>
      <c r="B40" s="110">
        <v>0.9</v>
      </c>
      <c r="C40" s="110">
        <v>22.3</v>
      </c>
      <c r="D40" s="110">
        <v>1.7</v>
      </c>
      <c r="E40" s="111">
        <v>52.9</v>
      </c>
    </row>
    <row r="41" spans="1:5" x14ac:dyDescent="0.2">
      <c r="A41" s="112">
        <v>1300</v>
      </c>
      <c r="B41" s="110">
        <v>0.9</v>
      </c>
      <c r="C41" s="110">
        <v>23.6</v>
      </c>
      <c r="D41" s="110">
        <v>1.8</v>
      </c>
      <c r="E41" s="111">
        <v>52.7</v>
      </c>
    </row>
    <row r="42" spans="1:5" x14ac:dyDescent="0.2">
      <c r="A42" s="113">
        <v>1400</v>
      </c>
      <c r="B42" s="114">
        <v>0.9</v>
      </c>
      <c r="C42" s="114">
        <v>24.9</v>
      </c>
      <c r="D42" s="114">
        <v>1.9</v>
      </c>
      <c r="E42" s="115">
        <v>52.5</v>
      </c>
    </row>
    <row r="44" spans="1:5" x14ac:dyDescent="0.2">
      <c r="A44" s="116" t="s">
        <v>130</v>
      </c>
      <c r="B44" s="117"/>
      <c r="C44" s="117"/>
      <c r="D44" s="117"/>
      <c r="E44" s="118"/>
    </row>
    <row r="45" spans="1:5" x14ac:dyDescent="0.2">
      <c r="A45" s="112">
        <v>700</v>
      </c>
      <c r="B45" s="110">
        <v>0.5</v>
      </c>
      <c r="C45" s="110">
        <v>15.9</v>
      </c>
      <c r="D45" s="110">
        <v>1.8</v>
      </c>
      <c r="E45" s="111">
        <v>65.099999999999994</v>
      </c>
    </row>
    <row r="46" spans="1:5" x14ac:dyDescent="0.2">
      <c r="A46" s="112">
        <v>750</v>
      </c>
      <c r="B46" s="110">
        <v>0.5</v>
      </c>
      <c r="C46" s="110">
        <v>16.7</v>
      </c>
      <c r="D46" s="110">
        <v>1.8</v>
      </c>
      <c r="E46" s="111">
        <v>65.400000000000006</v>
      </c>
    </row>
    <row r="47" spans="1:5" x14ac:dyDescent="0.2">
      <c r="A47" s="112">
        <v>800</v>
      </c>
      <c r="B47" s="110">
        <v>0.5</v>
      </c>
      <c r="C47" s="110">
        <v>17.600000000000001</v>
      </c>
      <c r="D47" s="110">
        <v>1.9</v>
      </c>
      <c r="E47" s="111">
        <v>63.8</v>
      </c>
    </row>
    <row r="48" spans="1:5" x14ac:dyDescent="0.2">
      <c r="A48" s="112">
        <v>850</v>
      </c>
      <c r="B48" s="110">
        <v>0.5</v>
      </c>
      <c r="C48" s="110">
        <v>18.399999999999999</v>
      </c>
      <c r="D48" s="110">
        <v>1.9</v>
      </c>
      <c r="E48" s="111">
        <v>63.2</v>
      </c>
    </row>
    <row r="49" spans="1:5" x14ac:dyDescent="0.2">
      <c r="A49" s="112">
        <v>900</v>
      </c>
      <c r="B49" s="110">
        <v>0.5</v>
      </c>
      <c r="C49" s="110">
        <v>19.2</v>
      </c>
      <c r="D49" s="110">
        <v>2</v>
      </c>
      <c r="E49" s="111">
        <v>62.7</v>
      </c>
    </row>
    <row r="50" spans="1:5" x14ac:dyDescent="0.2">
      <c r="A50" s="112">
        <v>950</v>
      </c>
      <c r="B50" s="110">
        <v>0.5</v>
      </c>
      <c r="C50" s="110">
        <v>20</v>
      </c>
      <c r="D50" s="110">
        <v>2</v>
      </c>
      <c r="E50" s="111">
        <v>62.3</v>
      </c>
    </row>
    <row r="51" spans="1:5" x14ac:dyDescent="0.2">
      <c r="A51" s="113">
        <v>1000</v>
      </c>
      <c r="B51" s="114">
        <v>0.5</v>
      </c>
      <c r="C51" s="114">
        <v>20.8</v>
      </c>
      <c r="D51" s="114">
        <v>2.1</v>
      </c>
      <c r="E51" s="115">
        <v>61.9</v>
      </c>
    </row>
    <row r="53" spans="1:5" x14ac:dyDescent="0.2">
      <c r="A53" s="116" t="s">
        <v>131</v>
      </c>
      <c r="B53" s="117"/>
      <c r="C53" s="117"/>
      <c r="D53" s="117"/>
      <c r="E53" s="118"/>
    </row>
    <row r="54" spans="1:5" x14ac:dyDescent="0.2">
      <c r="A54" s="112">
        <v>800</v>
      </c>
      <c r="B54" s="110">
        <v>0</v>
      </c>
      <c r="C54" s="110">
        <v>17.3</v>
      </c>
      <c r="D54" s="110">
        <v>1.8</v>
      </c>
      <c r="E54" s="111">
        <v>58.2</v>
      </c>
    </row>
    <row r="55" spans="1:5" x14ac:dyDescent="0.2">
      <c r="A55" s="112">
        <v>900</v>
      </c>
      <c r="B55" s="110">
        <v>0</v>
      </c>
      <c r="C55" s="110">
        <v>18.8</v>
      </c>
      <c r="D55" s="110">
        <v>1.9</v>
      </c>
      <c r="E55" s="111">
        <v>57.3</v>
      </c>
    </row>
    <row r="56" spans="1:5" x14ac:dyDescent="0.2">
      <c r="A56" s="112">
        <v>1000</v>
      </c>
      <c r="B56" s="110">
        <v>0</v>
      </c>
      <c r="C56" s="110">
        <v>20.2</v>
      </c>
      <c r="D56" s="110">
        <v>2</v>
      </c>
      <c r="E56" s="111">
        <v>56.6</v>
      </c>
    </row>
    <row r="57" spans="1:5" x14ac:dyDescent="0.2">
      <c r="A57" s="112">
        <v>1100</v>
      </c>
      <c r="B57" s="110">
        <v>0</v>
      </c>
      <c r="C57" s="110">
        <v>21.6</v>
      </c>
      <c r="D57" s="110">
        <v>2</v>
      </c>
      <c r="E57" s="111">
        <v>56</v>
      </c>
    </row>
    <row r="58" spans="1:5" x14ac:dyDescent="0.2">
      <c r="A58" s="112">
        <v>1200</v>
      </c>
      <c r="B58" s="110">
        <v>0</v>
      </c>
      <c r="C58" s="110">
        <v>23</v>
      </c>
      <c r="D58" s="110">
        <v>2.1</v>
      </c>
      <c r="E58" s="111">
        <v>55.5</v>
      </c>
    </row>
    <row r="59" spans="1:5" x14ac:dyDescent="0.2">
      <c r="A59" s="112">
        <v>1300</v>
      </c>
      <c r="B59" s="110">
        <v>0</v>
      </c>
      <c r="C59" s="110">
        <v>24.3</v>
      </c>
      <c r="D59" s="110">
        <v>2.2000000000000002</v>
      </c>
      <c r="E59" s="111">
        <v>55.1</v>
      </c>
    </row>
    <row r="60" spans="1:5" x14ac:dyDescent="0.2">
      <c r="A60" s="113">
        <v>1400</v>
      </c>
      <c r="B60" s="114">
        <v>0</v>
      </c>
      <c r="C60" s="114">
        <v>25.6</v>
      </c>
      <c r="D60" s="114">
        <v>2.2999999999999998</v>
      </c>
      <c r="E60" s="115">
        <v>54.7</v>
      </c>
    </row>
    <row r="62" spans="1:5" x14ac:dyDescent="0.2">
      <c r="A62" s="116" t="s">
        <v>132</v>
      </c>
      <c r="B62" s="117"/>
      <c r="C62" s="117"/>
      <c r="D62" s="117"/>
      <c r="E62" s="118"/>
    </row>
    <row r="63" spans="1:5" x14ac:dyDescent="0.2">
      <c r="A63" s="112">
        <v>800</v>
      </c>
      <c r="B63" s="110">
        <v>0</v>
      </c>
      <c r="C63" s="110">
        <v>15.7</v>
      </c>
      <c r="D63" s="110">
        <v>2.2000000000000002</v>
      </c>
      <c r="E63" s="111">
        <v>77.3</v>
      </c>
    </row>
    <row r="64" spans="1:5" x14ac:dyDescent="0.2">
      <c r="A64" s="112">
        <v>900</v>
      </c>
      <c r="B64" s="110">
        <v>0</v>
      </c>
      <c r="C64" s="110">
        <v>18.7</v>
      </c>
      <c r="D64" s="110">
        <v>2.4</v>
      </c>
      <c r="E64" s="111">
        <v>69.8</v>
      </c>
    </row>
    <row r="65" spans="1:5" x14ac:dyDescent="0.2">
      <c r="A65" s="112">
        <v>1000</v>
      </c>
      <c r="B65" s="110">
        <v>0</v>
      </c>
      <c r="C65" s="110">
        <v>20.6</v>
      </c>
      <c r="D65" s="110">
        <v>2.5</v>
      </c>
      <c r="E65" s="111">
        <v>67</v>
      </c>
    </row>
    <row r="66" spans="1:5" x14ac:dyDescent="0.2">
      <c r="A66" s="112">
        <v>1100</v>
      </c>
      <c r="B66" s="110">
        <v>0</v>
      </c>
      <c r="C66" s="110">
        <v>22.3</v>
      </c>
      <c r="D66" s="110">
        <v>2.6</v>
      </c>
      <c r="E66" s="111">
        <v>65.2</v>
      </c>
    </row>
    <row r="67" spans="1:5" x14ac:dyDescent="0.2">
      <c r="A67" s="112">
        <v>1200</v>
      </c>
      <c r="B67" s="110">
        <v>0</v>
      </c>
      <c r="C67" s="110">
        <v>23.8</v>
      </c>
      <c r="D67" s="110">
        <v>2.7</v>
      </c>
      <c r="E67" s="111">
        <v>63.7</v>
      </c>
    </row>
    <row r="68" spans="1:5" x14ac:dyDescent="0.2">
      <c r="A68" s="112">
        <v>1300</v>
      </c>
      <c r="B68" s="110">
        <v>0</v>
      </c>
      <c r="C68" s="110">
        <v>25.3</v>
      </c>
      <c r="D68" s="110">
        <v>2.8</v>
      </c>
      <c r="E68" s="111">
        <v>62.6</v>
      </c>
    </row>
    <row r="69" spans="1:5" x14ac:dyDescent="0.2">
      <c r="A69" s="113">
        <v>1400</v>
      </c>
      <c r="B69" s="114">
        <v>0</v>
      </c>
      <c r="C69" s="114">
        <v>26.7</v>
      </c>
      <c r="D69" s="114">
        <v>2.9</v>
      </c>
      <c r="E69" s="115">
        <v>61.7</v>
      </c>
    </row>
    <row r="72" spans="1:5" x14ac:dyDescent="0.2">
      <c r="A72" s="100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G118"/>
  <sheetViews>
    <sheetView tabSelected="1" workbookViewId="0">
      <pane ySplit="5" topLeftCell="A6" activePane="bottomLeft" state="frozen"/>
      <selection pane="bottomLeft" activeCell="H63" sqref="H63"/>
    </sheetView>
  </sheetViews>
  <sheetFormatPr defaultRowHeight="15" x14ac:dyDescent="0.2"/>
  <cols>
    <col min="1" max="1" width="33.140625" style="9" customWidth="1"/>
    <col min="2" max="2" width="9.140625" style="9"/>
    <col min="3" max="3" width="9.140625" style="7"/>
    <col min="4" max="4" width="9.140625" style="9"/>
    <col min="5" max="6" width="9.140625" style="8"/>
    <col min="7" max="256" width="9.140625" style="9"/>
    <col min="257" max="257" width="33.140625" style="9" customWidth="1"/>
    <col min="258" max="512" width="9.140625" style="9"/>
    <col min="513" max="513" width="33.140625" style="9" customWidth="1"/>
    <col min="514" max="768" width="9.140625" style="9"/>
    <col min="769" max="769" width="33.140625" style="9" customWidth="1"/>
    <col min="770" max="1024" width="9.140625" style="9"/>
    <col min="1025" max="1025" width="33.140625" style="9" customWidth="1"/>
    <col min="1026" max="1280" width="9.140625" style="9"/>
    <col min="1281" max="1281" width="33.140625" style="9" customWidth="1"/>
    <col min="1282" max="1536" width="9.140625" style="9"/>
    <col min="1537" max="1537" width="33.140625" style="9" customWidth="1"/>
    <col min="1538" max="1792" width="9.140625" style="9"/>
    <col min="1793" max="1793" width="33.140625" style="9" customWidth="1"/>
    <col min="1794" max="2048" width="9.140625" style="9"/>
    <col min="2049" max="2049" width="33.140625" style="9" customWidth="1"/>
    <col min="2050" max="2304" width="9.140625" style="9"/>
    <col min="2305" max="2305" width="33.140625" style="9" customWidth="1"/>
    <col min="2306" max="2560" width="9.140625" style="9"/>
    <col min="2561" max="2561" width="33.140625" style="9" customWidth="1"/>
    <col min="2562" max="2816" width="9.140625" style="9"/>
    <col min="2817" max="2817" width="33.140625" style="9" customWidth="1"/>
    <col min="2818" max="3072" width="9.140625" style="9"/>
    <col min="3073" max="3073" width="33.140625" style="9" customWidth="1"/>
    <col min="3074" max="3328" width="9.140625" style="9"/>
    <col min="3329" max="3329" width="33.140625" style="9" customWidth="1"/>
    <col min="3330" max="3584" width="9.140625" style="9"/>
    <col min="3585" max="3585" width="33.140625" style="9" customWidth="1"/>
    <col min="3586" max="3840" width="9.140625" style="9"/>
    <col min="3841" max="3841" width="33.140625" style="9" customWidth="1"/>
    <col min="3842" max="4096" width="9.140625" style="9"/>
    <col min="4097" max="4097" width="33.140625" style="9" customWidth="1"/>
    <col min="4098" max="4352" width="9.140625" style="9"/>
    <col min="4353" max="4353" width="33.140625" style="9" customWidth="1"/>
    <col min="4354" max="4608" width="9.140625" style="9"/>
    <col min="4609" max="4609" width="33.140625" style="9" customWidth="1"/>
    <col min="4610" max="4864" width="9.140625" style="9"/>
    <col min="4865" max="4865" width="33.140625" style="9" customWidth="1"/>
    <col min="4866" max="5120" width="9.140625" style="9"/>
    <col min="5121" max="5121" width="33.140625" style="9" customWidth="1"/>
    <col min="5122" max="5376" width="9.140625" style="9"/>
    <col min="5377" max="5377" width="33.140625" style="9" customWidth="1"/>
    <col min="5378" max="5632" width="9.140625" style="9"/>
    <col min="5633" max="5633" width="33.140625" style="9" customWidth="1"/>
    <col min="5634" max="5888" width="9.140625" style="9"/>
    <col min="5889" max="5889" width="33.140625" style="9" customWidth="1"/>
    <col min="5890" max="6144" width="9.140625" style="9"/>
    <col min="6145" max="6145" width="33.140625" style="9" customWidth="1"/>
    <col min="6146" max="6400" width="9.140625" style="9"/>
    <col min="6401" max="6401" width="33.140625" style="9" customWidth="1"/>
    <col min="6402" max="6656" width="9.140625" style="9"/>
    <col min="6657" max="6657" width="33.140625" style="9" customWidth="1"/>
    <col min="6658" max="6912" width="9.140625" style="9"/>
    <col min="6913" max="6913" width="33.140625" style="9" customWidth="1"/>
    <col min="6914" max="7168" width="9.140625" style="9"/>
    <col min="7169" max="7169" width="33.140625" style="9" customWidth="1"/>
    <col min="7170" max="7424" width="9.140625" style="9"/>
    <col min="7425" max="7425" width="33.140625" style="9" customWidth="1"/>
    <col min="7426" max="7680" width="9.140625" style="9"/>
    <col min="7681" max="7681" width="33.140625" style="9" customWidth="1"/>
    <col min="7682" max="7936" width="9.140625" style="9"/>
    <col min="7937" max="7937" width="33.140625" style="9" customWidth="1"/>
    <col min="7938" max="8192" width="9.140625" style="9"/>
    <col min="8193" max="8193" width="33.140625" style="9" customWidth="1"/>
    <col min="8194" max="8448" width="9.140625" style="9"/>
    <col min="8449" max="8449" width="33.140625" style="9" customWidth="1"/>
    <col min="8450" max="8704" width="9.140625" style="9"/>
    <col min="8705" max="8705" width="33.140625" style="9" customWidth="1"/>
    <col min="8706" max="8960" width="9.140625" style="9"/>
    <col min="8961" max="8961" width="33.140625" style="9" customWidth="1"/>
    <col min="8962" max="9216" width="9.140625" style="9"/>
    <col min="9217" max="9217" width="33.140625" style="9" customWidth="1"/>
    <col min="9218" max="9472" width="9.140625" style="9"/>
    <col min="9473" max="9473" width="33.140625" style="9" customWidth="1"/>
    <col min="9474" max="9728" width="9.140625" style="9"/>
    <col min="9729" max="9729" width="33.140625" style="9" customWidth="1"/>
    <col min="9730" max="9984" width="9.140625" style="9"/>
    <col min="9985" max="9985" width="33.140625" style="9" customWidth="1"/>
    <col min="9986" max="10240" width="9.140625" style="9"/>
    <col min="10241" max="10241" width="33.140625" style="9" customWidth="1"/>
    <col min="10242" max="10496" width="9.140625" style="9"/>
    <col min="10497" max="10497" width="33.140625" style="9" customWidth="1"/>
    <col min="10498" max="10752" width="9.140625" style="9"/>
    <col min="10753" max="10753" width="33.140625" style="9" customWidth="1"/>
    <col min="10754" max="11008" width="9.140625" style="9"/>
    <col min="11009" max="11009" width="33.140625" style="9" customWidth="1"/>
    <col min="11010" max="11264" width="9.140625" style="9"/>
    <col min="11265" max="11265" width="33.140625" style="9" customWidth="1"/>
    <col min="11266" max="11520" width="9.140625" style="9"/>
    <col min="11521" max="11521" width="33.140625" style="9" customWidth="1"/>
    <col min="11522" max="11776" width="9.140625" style="9"/>
    <col min="11777" max="11777" width="33.140625" style="9" customWidth="1"/>
    <col min="11778" max="12032" width="9.140625" style="9"/>
    <col min="12033" max="12033" width="33.140625" style="9" customWidth="1"/>
    <col min="12034" max="12288" width="9.140625" style="9"/>
    <col min="12289" max="12289" width="33.140625" style="9" customWidth="1"/>
    <col min="12290" max="12544" width="9.140625" style="9"/>
    <col min="12545" max="12545" width="33.140625" style="9" customWidth="1"/>
    <col min="12546" max="12800" width="9.140625" style="9"/>
    <col min="12801" max="12801" width="33.140625" style="9" customWidth="1"/>
    <col min="12802" max="13056" width="9.140625" style="9"/>
    <col min="13057" max="13057" width="33.140625" style="9" customWidth="1"/>
    <col min="13058" max="13312" width="9.140625" style="9"/>
    <col min="13313" max="13313" width="33.140625" style="9" customWidth="1"/>
    <col min="13314" max="13568" width="9.140625" style="9"/>
    <col min="13569" max="13569" width="33.140625" style="9" customWidth="1"/>
    <col min="13570" max="13824" width="9.140625" style="9"/>
    <col min="13825" max="13825" width="33.140625" style="9" customWidth="1"/>
    <col min="13826" max="14080" width="9.140625" style="9"/>
    <col min="14081" max="14081" width="33.140625" style="9" customWidth="1"/>
    <col min="14082" max="14336" width="9.140625" style="9"/>
    <col min="14337" max="14337" width="33.140625" style="9" customWidth="1"/>
    <col min="14338" max="14592" width="9.140625" style="9"/>
    <col min="14593" max="14593" width="33.140625" style="9" customWidth="1"/>
    <col min="14594" max="14848" width="9.140625" style="9"/>
    <col min="14849" max="14849" width="33.140625" style="9" customWidth="1"/>
    <col min="14850" max="15104" width="9.140625" style="9"/>
    <col min="15105" max="15105" width="33.140625" style="9" customWidth="1"/>
    <col min="15106" max="15360" width="9.140625" style="9"/>
    <col min="15361" max="15361" width="33.140625" style="9" customWidth="1"/>
    <col min="15362" max="15616" width="9.140625" style="9"/>
    <col min="15617" max="15617" width="33.140625" style="9" customWidth="1"/>
    <col min="15618" max="15872" width="9.140625" style="9"/>
    <col min="15873" max="15873" width="33.140625" style="9" customWidth="1"/>
    <col min="15874" max="16128" width="9.140625" style="9"/>
    <col min="16129" max="16129" width="33.140625" style="9" customWidth="1"/>
    <col min="16130" max="16384" width="9.140625" style="9"/>
  </cols>
  <sheetData>
    <row r="1" spans="1:6" ht="15.75" x14ac:dyDescent="0.25">
      <c r="A1" s="6" t="s">
        <v>12</v>
      </c>
    </row>
    <row r="2" spans="1:6" x14ac:dyDescent="0.2">
      <c r="A2" s="64" t="s">
        <v>13</v>
      </c>
    </row>
    <row r="3" spans="1:6" ht="15.75" thickBot="1" x14ac:dyDescent="0.25">
      <c r="A3" s="15"/>
      <c r="B3" s="15"/>
      <c r="C3" s="10"/>
      <c r="D3" s="15"/>
      <c r="E3" s="11"/>
      <c r="F3" s="11"/>
    </row>
    <row r="4" spans="1:6" ht="15.75" x14ac:dyDescent="0.25">
      <c r="A4" s="12" t="s">
        <v>14</v>
      </c>
      <c r="B4" s="22" t="s">
        <v>15</v>
      </c>
      <c r="C4" s="13" t="s">
        <v>16</v>
      </c>
      <c r="D4" s="22" t="s">
        <v>17</v>
      </c>
      <c r="E4" s="14" t="s">
        <v>18</v>
      </c>
      <c r="F4" s="14" t="s">
        <v>19</v>
      </c>
    </row>
    <row r="5" spans="1:6" ht="15.75" thickBot="1" x14ac:dyDescent="0.25">
      <c r="A5" s="15"/>
      <c r="B5" s="21" t="s">
        <v>20</v>
      </c>
      <c r="C5" s="16" t="s">
        <v>20</v>
      </c>
      <c r="D5" s="21" t="s">
        <v>20</v>
      </c>
      <c r="E5" s="17" t="s">
        <v>20</v>
      </c>
      <c r="F5" s="17" t="s">
        <v>20</v>
      </c>
    </row>
    <row r="6" spans="1:6" ht="15.75" x14ac:dyDescent="0.25">
      <c r="A6" s="83" t="s">
        <v>21</v>
      </c>
      <c r="B6" s="64"/>
      <c r="C6" s="75"/>
      <c r="D6" s="64"/>
      <c r="E6" s="76"/>
      <c r="F6" s="77"/>
    </row>
    <row r="7" spans="1:6" x14ac:dyDescent="0.2">
      <c r="A7" s="72" t="s">
        <v>22</v>
      </c>
      <c r="B7" s="65">
        <v>89</v>
      </c>
      <c r="C7" s="66">
        <v>13</v>
      </c>
      <c r="D7" s="65">
        <v>84</v>
      </c>
      <c r="E7" s="67">
        <v>0.09</v>
      </c>
      <c r="F7" s="73">
        <v>0.47</v>
      </c>
    </row>
    <row r="8" spans="1:6" x14ac:dyDescent="0.2">
      <c r="A8" s="74" t="s">
        <v>23</v>
      </c>
      <c r="B8" s="65">
        <v>89</v>
      </c>
      <c r="C8" s="66">
        <v>13</v>
      </c>
      <c r="D8" s="65">
        <v>81</v>
      </c>
      <c r="E8" s="67">
        <v>0</v>
      </c>
      <c r="F8" s="73">
        <v>0.4</v>
      </c>
    </row>
    <row r="9" spans="1:6" x14ac:dyDescent="0.2">
      <c r="A9" s="72" t="s">
        <v>24</v>
      </c>
      <c r="B9" s="65">
        <v>90</v>
      </c>
      <c r="C9" s="66">
        <v>24</v>
      </c>
      <c r="D9" s="65">
        <v>84</v>
      </c>
      <c r="E9" s="67">
        <v>0.1</v>
      </c>
      <c r="F9" s="73">
        <v>0.05</v>
      </c>
    </row>
    <row r="10" spans="1:6" x14ac:dyDescent="0.2">
      <c r="A10" s="72" t="s">
        <v>25</v>
      </c>
      <c r="B10" s="65"/>
      <c r="C10" s="66"/>
      <c r="D10" s="65"/>
      <c r="E10" s="67"/>
      <c r="F10" s="73"/>
    </row>
    <row r="11" spans="1:6" x14ac:dyDescent="0.2">
      <c r="A11" s="72" t="s">
        <v>26</v>
      </c>
      <c r="B11" s="65">
        <v>11</v>
      </c>
      <c r="C11" s="66">
        <v>10</v>
      </c>
      <c r="D11" s="65">
        <v>68</v>
      </c>
      <c r="E11" s="67">
        <v>0.8</v>
      </c>
      <c r="F11" s="73">
        <v>0.1</v>
      </c>
    </row>
    <row r="12" spans="1:6" x14ac:dyDescent="0.2">
      <c r="A12" s="72" t="s">
        <v>27</v>
      </c>
      <c r="B12" s="65">
        <v>91</v>
      </c>
      <c r="C12" s="66">
        <v>9</v>
      </c>
      <c r="D12" s="65">
        <v>72</v>
      </c>
      <c r="E12" s="67">
        <v>0.7</v>
      </c>
      <c r="F12" s="73">
        <v>0.08</v>
      </c>
    </row>
    <row r="13" spans="1:6" x14ac:dyDescent="0.2">
      <c r="A13" s="72" t="s">
        <v>28</v>
      </c>
      <c r="B13" s="65">
        <v>24</v>
      </c>
      <c r="C13" s="66">
        <v>12</v>
      </c>
      <c r="D13" s="65">
        <v>76</v>
      </c>
      <c r="E13" s="67">
        <v>0.6</v>
      </c>
      <c r="F13" s="73">
        <v>0.1</v>
      </c>
    </row>
    <row r="14" spans="1:6" x14ac:dyDescent="0.2">
      <c r="A14" s="72" t="s">
        <v>29</v>
      </c>
      <c r="B14" s="65">
        <v>92</v>
      </c>
      <c r="C14" s="66">
        <v>12</v>
      </c>
      <c r="D14" s="65">
        <v>76</v>
      </c>
      <c r="E14" s="67">
        <v>0.6</v>
      </c>
      <c r="F14" s="73">
        <v>0.1</v>
      </c>
    </row>
    <row r="15" spans="1:6" x14ac:dyDescent="0.2">
      <c r="A15" s="72" t="s">
        <v>30</v>
      </c>
      <c r="B15" s="65">
        <v>88</v>
      </c>
      <c r="C15" s="66">
        <v>10</v>
      </c>
      <c r="D15" s="65">
        <v>90</v>
      </c>
      <c r="E15" s="67">
        <v>0.01</v>
      </c>
      <c r="F15" s="73">
        <v>0.28000000000000003</v>
      </c>
    </row>
    <row r="16" spans="1:6" x14ac:dyDescent="0.2">
      <c r="A16" s="72" t="s">
        <v>31</v>
      </c>
      <c r="B16" s="65">
        <v>88</v>
      </c>
      <c r="C16" s="66">
        <v>9</v>
      </c>
      <c r="D16" s="65">
        <v>82</v>
      </c>
      <c r="E16" s="67">
        <v>0.05</v>
      </c>
      <c r="F16" s="73">
        <v>0.23</v>
      </c>
    </row>
    <row r="17" spans="1:6" x14ac:dyDescent="0.2">
      <c r="A17" s="72" t="s">
        <v>32</v>
      </c>
      <c r="B17" s="65">
        <v>90</v>
      </c>
      <c r="C17" s="66">
        <v>14</v>
      </c>
      <c r="D17" s="65">
        <v>65</v>
      </c>
      <c r="E17" s="67">
        <v>0.5</v>
      </c>
      <c r="F17" s="73">
        <v>0.43</v>
      </c>
    </row>
    <row r="18" spans="1:6" x14ac:dyDescent="0.2">
      <c r="A18" s="72" t="s">
        <v>33</v>
      </c>
      <c r="B18" s="64"/>
      <c r="C18" s="75"/>
      <c r="D18" s="64"/>
      <c r="E18" s="76"/>
      <c r="F18" s="77"/>
    </row>
    <row r="19" spans="1:6" x14ac:dyDescent="0.2">
      <c r="A19" s="72" t="s">
        <v>34</v>
      </c>
      <c r="B19" s="65">
        <v>78</v>
      </c>
      <c r="C19" s="66">
        <v>10</v>
      </c>
      <c r="D19" s="65">
        <v>79</v>
      </c>
      <c r="E19" s="67">
        <v>0.13</v>
      </c>
      <c r="F19" s="73">
        <v>0.03</v>
      </c>
    </row>
    <row r="20" spans="1:6" x14ac:dyDescent="0.2">
      <c r="A20" s="72" t="s">
        <v>35</v>
      </c>
      <c r="B20" s="65">
        <v>74</v>
      </c>
      <c r="C20" s="66">
        <v>4</v>
      </c>
      <c r="D20" s="65">
        <v>75</v>
      </c>
      <c r="E20" s="67">
        <v>1.1200000000000001</v>
      </c>
      <c r="F20" s="73">
        <v>0.11</v>
      </c>
    </row>
    <row r="21" spans="1:6" x14ac:dyDescent="0.2">
      <c r="A21" s="72" t="s">
        <v>36</v>
      </c>
      <c r="B21" s="65">
        <v>90</v>
      </c>
      <c r="C21" s="66">
        <v>12</v>
      </c>
      <c r="D21" s="65">
        <v>77</v>
      </c>
      <c r="E21" s="67">
        <v>0.11</v>
      </c>
      <c r="F21" s="73">
        <v>0.39</v>
      </c>
    </row>
    <row r="22" spans="1:6" x14ac:dyDescent="0.2">
      <c r="A22" s="72" t="s">
        <v>37</v>
      </c>
      <c r="B22" s="65">
        <v>89</v>
      </c>
      <c r="C22" s="66">
        <v>25</v>
      </c>
      <c r="D22" s="65">
        <v>82</v>
      </c>
      <c r="E22" s="67">
        <v>0.2</v>
      </c>
      <c r="F22" s="73">
        <v>0.43</v>
      </c>
    </row>
    <row r="23" spans="1:6" x14ac:dyDescent="0.2">
      <c r="A23" s="72" t="s">
        <v>38</v>
      </c>
      <c r="B23" s="65">
        <v>21</v>
      </c>
      <c r="C23" s="66">
        <v>10</v>
      </c>
      <c r="D23" s="65">
        <v>80</v>
      </c>
      <c r="E23" s="67">
        <v>0</v>
      </c>
      <c r="F23" s="73">
        <v>0.24</v>
      </c>
    </row>
    <row r="24" spans="1:6" x14ac:dyDescent="0.2">
      <c r="A24" s="72" t="s">
        <v>39</v>
      </c>
      <c r="B24" s="65">
        <v>14</v>
      </c>
      <c r="C24" s="66">
        <v>7</v>
      </c>
      <c r="D24" s="65">
        <v>82</v>
      </c>
      <c r="E24" s="67">
        <v>0.2</v>
      </c>
      <c r="F24" s="73">
        <v>0.26</v>
      </c>
    </row>
    <row r="25" spans="1:6" x14ac:dyDescent="0.2">
      <c r="A25" s="72" t="s">
        <v>40</v>
      </c>
      <c r="B25" s="65">
        <v>89</v>
      </c>
      <c r="C25" s="66">
        <v>8</v>
      </c>
      <c r="D25" s="65">
        <v>85</v>
      </c>
      <c r="E25" s="67">
        <v>0.1</v>
      </c>
      <c r="F25" s="73">
        <v>0.13</v>
      </c>
    </row>
    <row r="26" spans="1:6" x14ac:dyDescent="0.2">
      <c r="A26" s="72" t="s">
        <v>41</v>
      </c>
      <c r="B26" s="65">
        <v>89</v>
      </c>
      <c r="C26" s="66">
        <v>14</v>
      </c>
      <c r="D26" s="65">
        <v>84</v>
      </c>
      <c r="E26" s="67">
        <v>0.09</v>
      </c>
      <c r="F26" s="73">
        <v>0.34</v>
      </c>
    </row>
    <row r="27" spans="1:6" x14ac:dyDescent="0.2">
      <c r="A27" s="72" t="s">
        <v>42</v>
      </c>
      <c r="B27" s="65">
        <v>88</v>
      </c>
      <c r="C27" s="66">
        <v>12</v>
      </c>
      <c r="D27" s="65">
        <v>76</v>
      </c>
      <c r="E27" s="67">
        <v>0.05</v>
      </c>
      <c r="F27" s="73">
        <v>0.33</v>
      </c>
    </row>
    <row r="28" spans="1:6" x14ac:dyDescent="0.2">
      <c r="A28" s="72" t="s">
        <v>43</v>
      </c>
      <c r="B28" s="65">
        <v>89</v>
      </c>
      <c r="C28" s="66">
        <v>14</v>
      </c>
      <c r="D28" s="65">
        <v>86</v>
      </c>
      <c r="E28" s="67">
        <v>7.0000000000000007E-2</v>
      </c>
      <c r="F28" s="73">
        <v>0.39</v>
      </c>
    </row>
    <row r="29" spans="1:6" x14ac:dyDescent="0.2">
      <c r="A29" s="72" t="s">
        <v>44</v>
      </c>
      <c r="B29" s="65">
        <v>9</v>
      </c>
      <c r="C29" s="66">
        <v>12</v>
      </c>
      <c r="D29" s="65">
        <v>85</v>
      </c>
      <c r="E29" s="67">
        <v>0.59</v>
      </c>
      <c r="F29" s="73">
        <v>0.26</v>
      </c>
    </row>
    <row r="30" spans="1:6" x14ac:dyDescent="0.2">
      <c r="A30" s="72" t="s">
        <v>45</v>
      </c>
      <c r="B30" s="65">
        <v>88</v>
      </c>
      <c r="C30" s="66">
        <v>14</v>
      </c>
      <c r="D30" s="65">
        <v>88</v>
      </c>
      <c r="E30" s="67">
        <v>0.06</v>
      </c>
      <c r="F30" s="73">
        <v>0.47</v>
      </c>
    </row>
    <row r="31" spans="1:6" x14ac:dyDescent="0.2">
      <c r="A31" s="78" t="s">
        <v>46</v>
      </c>
      <c r="B31" s="79">
        <v>89</v>
      </c>
      <c r="C31" s="80">
        <v>17</v>
      </c>
      <c r="D31" s="79">
        <v>70</v>
      </c>
      <c r="E31" s="81">
        <v>0.16</v>
      </c>
      <c r="F31" s="82">
        <v>1.31</v>
      </c>
    </row>
    <row r="32" spans="1:6" x14ac:dyDescent="0.2">
      <c r="B32" s="20"/>
      <c r="C32" s="18"/>
      <c r="D32" s="20"/>
      <c r="E32" s="19"/>
      <c r="F32" s="19"/>
    </row>
    <row r="33" spans="1:6" ht="15.75" x14ac:dyDescent="0.25">
      <c r="A33" s="84" t="s">
        <v>47</v>
      </c>
      <c r="B33" s="68"/>
      <c r="C33" s="69"/>
      <c r="D33" s="68"/>
      <c r="E33" s="70"/>
      <c r="F33" s="71"/>
    </row>
    <row r="34" spans="1:6" x14ac:dyDescent="0.2">
      <c r="A34" s="72" t="s">
        <v>48</v>
      </c>
      <c r="B34" s="65">
        <v>92</v>
      </c>
      <c r="C34" s="66">
        <v>80</v>
      </c>
      <c r="D34" s="65">
        <v>61</v>
      </c>
      <c r="E34" s="67">
        <v>0.3</v>
      </c>
      <c r="F34" s="73">
        <v>0.26</v>
      </c>
    </row>
    <row r="35" spans="1:6" x14ac:dyDescent="0.2">
      <c r="A35" s="72" t="s">
        <v>49</v>
      </c>
      <c r="B35" s="65">
        <v>93</v>
      </c>
      <c r="C35" s="66">
        <v>30</v>
      </c>
      <c r="D35" s="65">
        <v>66</v>
      </c>
      <c r="E35" s="67">
        <v>0.32</v>
      </c>
      <c r="F35" s="73">
        <v>0.71</v>
      </c>
    </row>
    <row r="36" spans="1:6" x14ac:dyDescent="0.2">
      <c r="A36" s="72" t="s">
        <v>50</v>
      </c>
      <c r="B36" s="64"/>
      <c r="C36" s="75"/>
      <c r="D36" s="64"/>
      <c r="E36" s="76"/>
      <c r="F36" s="77"/>
    </row>
    <row r="37" spans="1:6" x14ac:dyDescent="0.2">
      <c r="A37" s="72" t="s">
        <v>51</v>
      </c>
      <c r="B37" s="65">
        <v>91</v>
      </c>
      <c r="C37" s="66">
        <v>44</v>
      </c>
      <c r="D37" s="65">
        <v>78</v>
      </c>
      <c r="E37" s="67" t="s">
        <v>52</v>
      </c>
      <c r="F37" s="73">
        <v>1.06</v>
      </c>
    </row>
    <row r="38" spans="1:6" x14ac:dyDescent="0.2">
      <c r="A38" s="72" t="s">
        <v>53</v>
      </c>
      <c r="B38" s="65">
        <v>90</v>
      </c>
      <c r="C38" s="66">
        <v>45</v>
      </c>
      <c r="D38" s="65">
        <v>75</v>
      </c>
      <c r="E38" s="67">
        <v>0.18</v>
      </c>
      <c r="F38" s="73">
        <v>1.1100000000000001</v>
      </c>
    </row>
    <row r="39" spans="1:6" x14ac:dyDescent="0.2">
      <c r="A39" s="72" t="s">
        <v>54</v>
      </c>
      <c r="B39" s="65">
        <v>90</v>
      </c>
      <c r="C39" s="66">
        <v>30</v>
      </c>
      <c r="D39" s="65">
        <v>75</v>
      </c>
      <c r="E39" s="67">
        <v>0.1</v>
      </c>
      <c r="F39" s="73">
        <v>0.27</v>
      </c>
    </row>
    <row r="40" spans="1:6" x14ac:dyDescent="0.2">
      <c r="A40" s="72" t="s">
        <v>55</v>
      </c>
      <c r="B40" s="65">
        <v>91</v>
      </c>
      <c r="C40" s="66">
        <v>30</v>
      </c>
      <c r="D40" s="65">
        <v>84</v>
      </c>
      <c r="E40" s="67">
        <v>1.1000000000000001</v>
      </c>
      <c r="F40" s="73">
        <v>0.45</v>
      </c>
    </row>
    <row r="41" spans="1:6" x14ac:dyDescent="0.2">
      <c r="A41" s="72" t="s">
        <v>56</v>
      </c>
      <c r="B41" s="65">
        <v>93</v>
      </c>
      <c r="C41" s="66">
        <v>91</v>
      </c>
      <c r="D41" s="65">
        <v>68</v>
      </c>
      <c r="E41" s="67">
        <v>0.21</v>
      </c>
      <c r="F41" s="73">
        <v>0.75</v>
      </c>
    </row>
    <row r="42" spans="1:6" x14ac:dyDescent="0.2">
      <c r="A42" s="72" t="s">
        <v>57</v>
      </c>
      <c r="B42" s="64"/>
      <c r="C42" s="75"/>
      <c r="D42" s="64"/>
      <c r="E42" s="76"/>
      <c r="F42" s="77"/>
    </row>
    <row r="43" spans="1:6" x14ac:dyDescent="0.2">
      <c r="A43" s="72" t="s">
        <v>51</v>
      </c>
      <c r="B43" s="65">
        <v>90</v>
      </c>
      <c r="C43" s="66">
        <v>36</v>
      </c>
      <c r="D43" s="65">
        <v>78</v>
      </c>
      <c r="E43" s="67">
        <v>0.44</v>
      </c>
      <c r="F43" s="73">
        <v>0.89</v>
      </c>
    </row>
    <row r="44" spans="1:6" x14ac:dyDescent="0.2">
      <c r="A44" s="72" t="s">
        <v>53</v>
      </c>
      <c r="B44" s="65">
        <v>83</v>
      </c>
      <c r="C44" s="66">
        <v>37</v>
      </c>
      <c r="D44" s="65">
        <v>76</v>
      </c>
      <c r="E44" s="67">
        <v>0.4</v>
      </c>
      <c r="F44" s="73">
        <v>0.85</v>
      </c>
    </row>
    <row r="45" spans="1:6" x14ac:dyDescent="0.2">
      <c r="A45" s="72" t="s">
        <v>58</v>
      </c>
      <c r="B45" s="65">
        <v>92</v>
      </c>
      <c r="C45" s="66">
        <v>41</v>
      </c>
      <c r="D45" s="65">
        <v>69</v>
      </c>
      <c r="E45" s="67">
        <v>0.75</v>
      </c>
      <c r="F45" s="73">
        <v>1.28</v>
      </c>
    </row>
    <row r="46" spans="1:6" x14ac:dyDescent="0.2">
      <c r="A46" s="72" t="s">
        <v>59</v>
      </c>
      <c r="B46" s="65">
        <v>91</v>
      </c>
      <c r="C46" s="66">
        <v>22</v>
      </c>
      <c r="D46" s="65">
        <v>60</v>
      </c>
      <c r="E46" s="67">
        <v>0.25</v>
      </c>
      <c r="F46" s="73">
        <v>0.67</v>
      </c>
    </row>
    <row r="47" spans="1:6" x14ac:dyDescent="0.2">
      <c r="A47" s="72" t="s">
        <v>60</v>
      </c>
      <c r="B47" s="64"/>
      <c r="C47" s="75"/>
      <c r="D47" s="64"/>
      <c r="E47" s="76"/>
      <c r="F47" s="77"/>
    </row>
    <row r="48" spans="1:6" x14ac:dyDescent="0.2">
      <c r="A48" s="85">
        <v>0.44</v>
      </c>
      <c r="B48" s="65">
        <v>89</v>
      </c>
      <c r="C48" s="66">
        <v>50</v>
      </c>
      <c r="D48" s="65">
        <v>84</v>
      </c>
      <c r="E48" s="67">
        <v>0.22</v>
      </c>
      <c r="F48" s="73">
        <v>0.67</v>
      </c>
    </row>
    <row r="49" spans="1:7" x14ac:dyDescent="0.2">
      <c r="A49" s="85">
        <v>0.49</v>
      </c>
      <c r="B49" s="65">
        <v>90</v>
      </c>
      <c r="C49" s="66">
        <v>55</v>
      </c>
      <c r="D49" s="65">
        <v>87</v>
      </c>
      <c r="E49" s="67">
        <v>0.28000000000000003</v>
      </c>
      <c r="F49" s="73">
        <v>0.67</v>
      </c>
    </row>
    <row r="50" spans="1:7" x14ac:dyDescent="0.2">
      <c r="A50" s="72" t="s">
        <v>61</v>
      </c>
      <c r="B50" s="65">
        <v>93</v>
      </c>
      <c r="C50" s="66">
        <v>50</v>
      </c>
      <c r="D50" s="65">
        <v>65</v>
      </c>
      <c r="E50" s="67">
        <v>0.5</v>
      </c>
      <c r="F50" s="73">
        <v>0.8</v>
      </c>
    </row>
    <row r="51" spans="1:7" x14ac:dyDescent="0.2">
      <c r="A51" s="78" t="s">
        <v>62</v>
      </c>
      <c r="B51" s="79">
        <v>99</v>
      </c>
      <c r="C51" s="80" t="s">
        <v>63</v>
      </c>
      <c r="D51" s="79">
        <v>0</v>
      </c>
      <c r="E51" s="81">
        <v>0</v>
      </c>
      <c r="F51" s="82">
        <v>0</v>
      </c>
    </row>
    <row r="52" spans="1:7" x14ac:dyDescent="0.2">
      <c r="A52" s="86" t="s">
        <v>119</v>
      </c>
      <c r="B52" s="65"/>
      <c r="C52" s="66"/>
      <c r="D52" s="65"/>
      <c r="E52" s="67"/>
      <c r="F52" s="67"/>
    </row>
    <row r="53" spans="1:7" x14ac:dyDescent="0.2">
      <c r="B53" s="20"/>
      <c r="C53" s="18"/>
      <c r="D53" s="20"/>
      <c r="E53" s="19"/>
      <c r="F53" s="19"/>
    </row>
    <row r="54" spans="1:7" ht="15.75" x14ac:dyDescent="0.25">
      <c r="A54" s="84" t="s">
        <v>64</v>
      </c>
      <c r="B54" s="68"/>
      <c r="C54" s="69"/>
      <c r="D54" s="68"/>
      <c r="E54" s="70"/>
      <c r="F54" s="71"/>
    </row>
    <row r="55" spans="1:7" x14ac:dyDescent="0.2">
      <c r="A55" s="72" t="s">
        <v>65</v>
      </c>
      <c r="B55" s="64"/>
      <c r="C55" s="75"/>
      <c r="D55" s="64"/>
      <c r="E55" s="76"/>
      <c r="F55" s="77"/>
    </row>
    <row r="56" spans="1:7" x14ac:dyDescent="0.2">
      <c r="A56" s="72" t="s">
        <v>66</v>
      </c>
      <c r="B56" s="65">
        <v>91</v>
      </c>
      <c r="C56" s="66">
        <v>18</v>
      </c>
      <c r="D56" s="65">
        <v>60</v>
      </c>
      <c r="E56" s="67">
        <v>1.41</v>
      </c>
      <c r="F56" s="73">
        <v>0.22</v>
      </c>
    </row>
    <row r="57" spans="1:7" x14ac:dyDescent="0.2">
      <c r="A57" s="72" t="s">
        <v>67</v>
      </c>
      <c r="B57" s="65">
        <v>90</v>
      </c>
      <c r="C57" s="66">
        <v>17</v>
      </c>
      <c r="D57" s="65">
        <v>58</v>
      </c>
      <c r="E57" s="67">
        <v>1.41</v>
      </c>
      <c r="F57" s="73">
        <v>0.24</v>
      </c>
      <c r="G57" s="20"/>
    </row>
    <row r="58" spans="1:7" x14ac:dyDescent="0.2">
      <c r="A58" s="72" t="s">
        <v>68</v>
      </c>
      <c r="B58" s="65">
        <v>91</v>
      </c>
      <c r="C58" s="66">
        <v>13</v>
      </c>
      <c r="D58" s="65">
        <v>55</v>
      </c>
      <c r="E58" s="67">
        <v>1.1299999999999999</v>
      </c>
      <c r="F58" s="73">
        <v>0.18</v>
      </c>
    </row>
    <row r="59" spans="1:7" x14ac:dyDescent="0.2">
      <c r="A59" s="72" t="s">
        <v>69</v>
      </c>
      <c r="B59" s="65">
        <v>93</v>
      </c>
      <c r="C59" s="66">
        <v>16</v>
      </c>
      <c r="D59" s="65">
        <v>59</v>
      </c>
      <c r="E59" s="67">
        <v>1.29</v>
      </c>
      <c r="F59" s="73">
        <v>0.24</v>
      </c>
    </row>
    <row r="60" spans="1:7" x14ac:dyDescent="0.2">
      <c r="A60" s="72" t="s">
        <v>70</v>
      </c>
      <c r="B60" s="65">
        <v>87</v>
      </c>
      <c r="C60" s="66">
        <v>9</v>
      </c>
      <c r="D60" s="65">
        <v>56</v>
      </c>
      <c r="E60" s="67">
        <v>0.23</v>
      </c>
      <c r="F60" s="73">
        <v>0.26</v>
      </c>
    </row>
    <row r="61" spans="1:7" x14ac:dyDescent="0.2">
      <c r="A61" s="72" t="s">
        <v>71</v>
      </c>
      <c r="B61" s="65">
        <v>91</v>
      </c>
      <c r="C61" s="66">
        <v>4</v>
      </c>
      <c r="D61" s="65">
        <v>40</v>
      </c>
      <c r="E61" s="67">
        <v>0.3</v>
      </c>
      <c r="F61" s="73">
        <v>7.0000000000000007E-2</v>
      </c>
    </row>
    <row r="62" spans="1:7" x14ac:dyDescent="0.2">
      <c r="A62" s="72" t="s">
        <v>72</v>
      </c>
      <c r="B62" s="65">
        <v>20</v>
      </c>
      <c r="C62" s="66">
        <v>13</v>
      </c>
      <c r="D62" s="65">
        <v>58</v>
      </c>
      <c r="E62" s="67">
        <v>0.7</v>
      </c>
      <c r="F62" s="73">
        <v>0.24</v>
      </c>
    </row>
    <row r="63" spans="1:7" x14ac:dyDescent="0.2">
      <c r="A63" s="72" t="s">
        <v>73</v>
      </c>
      <c r="B63" s="65">
        <v>89</v>
      </c>
      <c r="C63" s="66">
        <v>10</v>
      </c>
      <c r="D63" s="65">
        <v>55</v>
      </c>
      <c r="E63" s="67">
        <v>0.3</v>
      </c>
      <c r="F63" s="73">
        <v>0.35</v>
      </c>
    </row>
    <row r="64" spans="1:7" x14ac:dyDescent="0.2">
      <c r="A64" s="72" t="s">
        <v>74</v>
      </c>
      <c r="B64" s="65">
        <v>26</v>
      </c>
      <c r="C64" s="66">
        <v>5</v>
      </c>
      <c r="D64" s="65">
        <v>67</v>
      </c>
      <c r="E64" s="67">
        <v>3.5</v>
      </c>
      <c r="F64" s="73">
        <v>0.1</v>
      </c>
    </row>
    <row r="65" spans="1:6" x14ac:dyDescent="0.2">
      <c r="A65" s="72" t="s">
        <v>75</v>
      </c>
      <c r="B65" s="65">
        <v>21</v>
      </c>
      <c r="C65" s="66">
        <v>16</v>
      </c>
      <c r="D65" s="65">
        <v>68</v>
      </c>
      <c r="E65" s="67">
        <v>0.6</v>
      </c>
      <c r="F65" s="73">
        <v>0.28000000000000003</v>
      </c>
    </row>
    <row r="66" spans="1:6" x14ac:dyDescent="0.2">
      <c r="A66" s="72" t="s">
        <v>76</v>
      </c>
      <c r="B66" s="64"/>
      <c r="C66" s="75"/>
      <c r="D66" s="64"/>
      <c r="E66" s="76"/>
      <c r="F66" s="77"/>
    </row>
    <row r="67" spans="1:6" x14ac:dyDescent="0.2">
      <c r="A67" s="72" t="s">
        <v>77</v>
      </c>
      <c r="B67" s="65">
        <v>88</v>
      </c>
      <c r="C67" s="66">
        <v>14.9</v>
      </c>
      <c r="D67" s="65">
        <v>57</v>
      </c>
      <c r="E67" s="67">
        <v>1.29</v>
      </c>
      <c r="F67" s="73">
        <v>0.26</v>
      </c>
    </row>
    <row r="68" spans="1:6" x14ac:dyDescent="0.2">
      <c r="A68" s="72" t="s">
        <v>78</v>
      </c>
      <c r="B68" s="65">
        <v>90</v>
      </c>
      <c r="C68" s="66">
        <v>22</v>
      </c>
      <c r="D68" s="65">
        <v>60</v>
      </c>
      <c r="E68" s="67">
        <v>1.35</v>
      </c>
      <c r="F68" s="73">
        <v>0.31</v>
      </c>
    </row>
    <row r="69" spans="1:6" x14ac:dyDescent="0.2">
      <c r="A69" s="72" t="s">
        <v>79</v>
      </c>
      <c r="B69" s="65">
        <v>89</v>
      </c>
      <c r="C69" s="66">
        <v>16</v>
      </c>
      <c r="D69" s="65">
        <v>55</v>
      </c>
      <c r="E69" s="67">
        <v>1.53</v>
      </c>
      <c r="F69" s="73">
        <v>0.25</v>
      </c>
    </row>
    <row r="70" spans="1:6" x14ac:dyDescent="0.2">
      <c r="A70" s="72" t="s">
        <v>80</v>
      </c>
      <c r="B70" s="65">
        <v>80</v>
      </c>
      <c r="C70" s="66">
        <v>6</v>
      </c>
      <c r="D70" s="65">
        <v>59</v>
      </c>
      <c r="E70" s="67">
        <v>0.5</v>
      </c>
      <c r="F70" s="73">
        <v>0.09</v>
      </c>
    </row>
    <row r="71" spans="1:6" x14ac:dyDescent="0.2">
      <c r="A71" s="72" t="s">
        <v>81</v>
      </c>
      <c r="B71" s="65">
        <v>90</v>
      </c>
      <c r="C71" s="66">
        <v>3</v>
      </c>
      <c r="D71" s="65">
        <v>50</v>
      </c>
      <c r="E71" s="67">
        <v>0.12</v>
      </c>
      <c r="F71" s="73">
        <v>0.04</v>
      </c>
    </row>
    <row r="72" spans="1:6" x14ac:dyDescent="0.2">
      <c r="A72" s="72" t="s">
        <v>82</v>
      </c>
      <c r="B72" s="65">
        <v>88</v>
      </c>
      <c r="C72" s="66">
        <v>9</v>
      </c>
      <c r="D72" s="65">
        <v>56</v>
      </c>
      <c r="E72" s="67">
        <v>0.3</v>
      </c>
      <c r="F72" s="73">
        <v>0.26</v>
      </c>
    </row>
    <row r="73" spans="1:6" x14ac:dyDescent="0.2">
      <c r="A73" s="72" t="s">
        <v>83</v>
      </c>
      <c r="B73" s="65">
        <v>90</v>
      </c>
      <c r="C73" s="66">
        <v>8</v>
      </c>
      <c r="D73" s="65">
        <v>46</v>
      </c>
      <c r="E73" s="67">
        <v>0.61</v>
      </c>
      <c r="F73" s="73">
        <v>0.18</v>
      </c>
    </row>
    <row r="74" spans="1:6" x14ac:dyDescent="0.2">
      <c r="A74" s="72" t="s">
        <v>84</v>
      </c>
      <c r="B74" s="65">
        <v>91</v>
      </c>
      <c r="C74" s="66">
        <v>9</v>
      </c>
      <c r="D74" s="65">
        <v>53</v>
      </c>
      <c r="E74" s="67">
        <v>0.24</v>
      </c>
      <c r="F74" s="73">
        <v>0.22</v>
      </c>
    </row>
    <row r="75" spans="1:6" x14ac:dyDescent="0.2">
      <c r="A75" s="72" t="s">
        <v>85</v>
      </c>
      <c r="B75" s="65">
        <v>92</v>
      </c>
      <c r="C75" s="66">
        <v>4</v>
      </c>
      <c r="D75" s="65">
        <v>45</v>
      </c>
      <c r="E75" s="67">
        <v>0.24</v>
      </c>
      <c r="F75" s="73">
        <v>0.06</v>
      </c>
    </row>
    <row r="76" spans="1:6" x14ac:dyDescent="0.2">
      <c r="A76" s="72" t="s">
        <v>86</v>
      </c>
      <c r="B76" s="65">
        <v>89</v>
      </c>
      <c r="C76" s="66">
        <v>13</v>
      </c>
      <c r="D76" s="65">
        <v>65</v>
      </c>
      <c r="E76" s="67">
        <v>0.27</v>
      </c>
      <c r="F76" s="73">
        <v>0.34</v>
      </c>
    </row>
    <row r="77" spans="1:6" x14ac:dyDescent="0.2">
      <c r="A77" s="72" t="s">
        <v>87</v>
      </c>
      <c r="B77" s="65">
        <v>91</v>
      </c>
      <c r="C77" s="66">
        <v>6</v>
      </c>
      <c r="D77" s="65">
        <v>48</v>
      </c>
      <c r="E77" s="67">
        <v>0.4</v>
      </c>
      <c r="F77" s="73">
        <v>0.15</v>
      </c>
    </row>
    <row r="78" spans="1:6" x14ac:dyDescent="0.2">
      <c r="A78" s="72" t="s">
        <v>88</v>
      </c>
      <c r="B78" s="65">
        <v>89</v>
      </c>
      <c r="C78" s="66">
        <v>4</v>
      </c>
      <c r="D78" s="65">
        <v>44</v>
      </c>
      <c r="E78" s="67">
        <v>0.24</v>
      </c>
      <c r="F78" s="73">
        <v>0.09</v>
      </c>
    </row>
    <row r="79" spans="1:6" x14ac:dyDescent="0.2">
      <c r="A79" s="72" t="s">
        <v>89</v>
      </c>
      <c r="B79" s="65">
        <v>89</v>
      </c>
      <c r="C79" s="66">
        <v>9</v>
      </c>
      <c r="D79" s="65">
        <v>64</v>
      </c>
      <c r="E79" s="67">
        <v>0.45</v>
      </c>
      <c r="F79" s="73">
        <v>0.3</v>
      </c>
    </row>
    <row r="80" spans="1:6" x14ac:dyDescent="0.2">
      <c r="A80" s="72" t="s">
        <v>90</v>
      </c>
      <c r="B80" s="65">
        <v>50</v>
      </c>
      <c r="C80" s="66">
        <v>13</v>
      </c>
      <c r="D80" s="65">
        <v>50</v>
      </c>
      <c r="E80" s="67">
        <v>0.71</v>
      </c>
      <c r="F80" s="73">
        <v>0.18</v>
      </c>
    </row>
    <row r="81" spans="1:6" x14ac:dyDescent="0.2">
      <c r="A81" s="72" t="s">
        <v>91</v>
      </c>
      <c r="B81" s="64"/>
      <c r="C81" s="66"/>
      <c r="D81" s="64"/>
      <c r="E81" s="76"/>
      <c r="F81" s="77"/>
    </row>
    <row r="82" spans="1:6" x14ac:dyDescent="0.2">
      <c r="A82" s="72" t="s">
        <v>92</v>
      </c>
      <c r="B82" s="65">
        <v>43</v>
      </c>
      <c r="C82" s="66">
        <v>9</v>
      </c>
      <c r="D82" s="65">
        <v>62</v>
      </c>
      <c r="E82" s="67">
        <v>1</v>
      </c>
      <c r="F82" s="73">
        <v>0.25</v>
      </c>
    </row>
    <row r="83" spans="1:6" x14ac:dyDescent="0.2">
      <c r="A83" s="72" t="s">
        <v>93</v>
      </c>
      <c r="B83" s="65">
        <v>60</v>
      </c>
      <c r="C83" s="66">
        <v>7</v>
      </c>
      <c r="D83" s="65">
        <v>53</v>
      </c>
      <c r="E83" s="67" t="s">
        <v>52</v>
      </c>
      <c r="F83" s="73" t="s">
        <v>52</v>
      </c>
    </row>
    <row r="84" spans="1:6" x14ac:dyDescent="0.2">
      <c r="A84" s="72" t="s">
        <v>94</v>
      </c>
      <c r="B84" s="65">
        <v>74</v>
      </c>
      <c r="C84" s="66">
        <v>6</v>
      </c>
      <c r="D84" s="65">
        <v>64</v>
      </c>
      <c r="E84" s="67">
        <v>0.23</v>
      </c>
      <c r="F84" s="73">
        <v>7.0000000000000007E-2</v>
      </c>
    </row>
    <row r="85" spans="1:6" x14ac:dyDescent="0.2">
      <c r="A85" s="72" t="s">
        <v>95</v>
      </c>
      <c r="B85" s="65">
        <v>89</v>
      </c>
      <c r="C85" s="66">
        <v>9.4</v>
      </c>
      <c r="D85" s="65">
        <v>50</v>
      </c>
      <c r="E85" s="67" t="s">
        <v>52</v>
      </c>
      <c r="F85" s="73" t="s">
        <v>52</v>
      </c>
    </row>
    <row r="86" spans="1:6" x14ac:dyDescent="0.2">
      <c r="A86" s="72" t="s">
        <v>96</v>
      </c>
      <c r="B86" s="65">
        <v>91</v>
      </c>
      <c r="C86" s="66">
        <v>11</v>
      </c>
      <c r="D86" s="65">
        <v>56</v>
      </c>
      <c r="E86" s="67">
        <v>0.55000000000000004</v>
      </c>
      <c r="F86" s="73">
        <v>0.3</v>
      </c>
    </row>
    <row r="87" spans="1:6" x14ac:dyDescent="0.2">
      <c r="A87" s="72" t="s">
        <v>97</v>
      </c>
      <c r="B87" s="65">
        <v>89</v>
      </c>
      <c r="C87" s="66">
        <v>15</v>
      </c>
      <c r="D87" s="65">
        <v>52</v>
      </c>
      <c r="E87" s="67">
        <v>1.3</v>
      </c>
      <c r="F87" s="73">
        <v>0.32</v>
      </c>
    </row>
    <row r="88" spans="1:6" x14ac:dyDescent="0.2">
      <c r="A88" s="72" t="s">
        <v>98</v>
      </c>
      <c r="B88" s="64"/>
      <c r="C88" s="75"/>
      <c r="D88" s="64"/>
      <c r="E88" s="76"/>
      <c r="F88" s="77"/>
    </row>
    <row r="89" spans="1:6" x14ac:dyDescent="0.2">
      <c r="A89" s="72" t="s">
        <v>99</v>
      </c>
      <c r="B89" s="65">
        <v>88</v>
      </c>
      <c r="C89" s="66">
        <v>12</v>
      </c>
      <c r="D89" s="65">
        <v>59</v>
      </c>
      <c r="E89" s="67">
        <v>0.5</v>
      </c>
      <c r="F89" s="73">
        <v>0.25</v>
      </c>
    </row>
    <row r="90" spans="1:6" x14ac:dyDescent="0.2">
      <c r="A90" s="72" t="s">
        <v>100</v>
      </c>
      <c r="B90" s="65">
        <v>88</v>
      </c>
      <c r="C90" s="66">
        <v>8</v>
      </c>
      <c r="D90" s="65">
        <v>57</v>
      </c>
      <c r="E90" s="67">
        <v>0.4</v>
      </c>
      <c r="F90" s="73">
        <v>0.2</v>
      </c>
    </row>
    <row r="91" spans="1:6" x14ac:dyDescent="0.2">
      <c r="A91" s="72" t="s">
        <v>101</v>
      </c>
      <c r="B91" s="65">
        <v>88</v>
      </c>
      <c r="C91" s="66">
        <v>8.5</v>
      </c>
      <c r="D91" s="65">
        <v>57</v>
      </c>
      <c r="E91" s="67">
        <v>0.15</v>
      </c>
      <c r="F91" s="73">
        <v>0.2</v>
      </c>
    </row>
    <row r="92" spans="1:6" x14ac:dyDescent="0.2">
      <c r="A92" s="72" t="s">
        <v>102</v>
      </c>
      <c r="B92" s="65">
        <v>89</v>
      </c>
      <c r="C92" s="66">
        <v>4</v>
      </c>
      <c r="D92" s="65">
        <v>41</v>
      </c>
      <c r="E92" s="67">
        <v>0.16</v>
      </c>
      <c r="F92" s="73">
        <v>0.05</v>
      </c>
    </row>
    <row r="93" spans="1:6" x14ac:dyDescent="0.2">
      <c r="A93" s="72" t="s">
        <v>103</v>
      </c>
      <c r="B93" s="65"/>
      <c r="C93" s="66"/>
      <c r="D93" s="65"/>
      <c r="E93" s="67"/>
      <c r="F93" s="73"/>
    </row>
    <row r="94" spans="1:6" x14ac:dyDescent="0.2">
      <c r="A94" s="72" t="s">
        <v>104</v>
      </c>
      <c r="B94" s="65">
        <v>37</v>
      </c>
      <c r="C94" s="66">
        <v>11</v>
      </c>
      <c r="D94" s="65">
        <v>60</v>
      </c>
      <c r="E94" s="67">
        <v>0.46</v>
      </c>
      <c r="F94" s="73">
        <v>0.32</v>
      </c>
    </row>
    <row r="95" spans="1:6" x14ac:dyDescent="0.2">
      <c r="A95" s="78" t="s">
        <v>105</v>
      </c>
      <c r="B95" s="79">
        <v>92</v>
      </c>
      <c r="C95" s="80">
        <v>11</v>
      </c>
      <c r="D95" s="79">
        <v>54</v>
      </c>
      <c r="E95" s="81">
        <v>0.33</v>
      </c>
      <c r="F95" s="82">
        <v>0.21</v>
      </c>
    </row>
    <row r="96" spans="1:6" x14ac:dyDescent="0.2">
      <c r="B96" s="20"/>
      <c r="C96" s="18"/>
      <c r="D96" s="20"/>
      <c r="E96" s="19"/>
      <c r="F96" s="19"/>
    </row>
    <row r="97" spans="1:6" ht="15.75" x14ac:dyDescent="0.25">
      <c r="A97" s="84" t="s">
        <v>106</v>
      </c>
      <c r="B97" s="68"/>
      <c r="C97" s="69"/>
      <c r="D97" s="68"/>
      <c r="E97" s="70"/>
      <c r="F97" s="71"/>
    </row>
    <row r="98" spans="1:6" x14ac:dyDescent="0.2">
      <c r="A98" s="72" t="s">
        <v>2</v>
      </c>
      <c r="B98" s="64"/>
      <c r="C98" s="75"/>
      <c r="D98" s="64"/>
      <c r="E98" s="76"/>
      <c r="F98" s="77"/>
    </row>
    <row r="99" spans="1:6" x14ac:dyDescent="0.2">
      <c r="A99" s="72" t="s">
        <v>99</v>
      </c>
      <c r="B99" s="65">
        <v>35</v>
      </c>
      <c r="C99" s="66">
        <v>20</v>
      </c>
      <c r="D99" s="65">
        <v>63</v>
      </c>
      <c r="E99" s="67">
        <v>1.41</v>
      </c>
      <c r="F99" s="73">
        <v>0.22</v>
      </c>
    </row>
    <row r="100" spans="1:6" x14ac:dyDescent="0.2">
      <c r="A100" s="72" t="s">
        <v>92</v>
      </c>
      <c r="B100" s="65">
        <v>38</v>
      </c>
      <c r="C100" s="66">
        <v>17</v>
      </c>
      <c r="D100" s="65">
        <v>58</v>
      </c>
      <c r="E100" s="67">
        <v>1.41</v>
      </c>
      <c r="F100" s="73">
        <v>0.24</v>
      </c>
    </row>
    <row r="101" spans="1:6" x14ac:dyDescent="0.2">
      <c r="A101" s="72" t="s">
        <v>100</v>
      </c>
      <c r="B101" s="65">
        <v>40</v>
      </c>
      <c r="C101" s="66">
        <v>16</v>
      </c>
      <c r="D101" s="65">
        <v>55</v>
      </c>
      <c r="E101" s="67">
        <v>1.43</v>
      </c>
      <c r="F101" s="73">
        <v>0.25</v>
      </c>
    </row>
    <row r="102" spans="1:6" x14ac:dyDescent="0.2">
      <c r="A102" s="72" t="s">
        <v>107</v>
      </c>
      <c r="B102" s="65">
        <v>32</v>
      </c>
      <c r="C102" s="66">
        <v>10</v>
      </c>
      <c r="D102" s="65">
        <v>50</v>
      </c>
      <c r="E102" s="67">
        <v>0.3</v>
      </c>
      <c r="F102" s="73">
        <v>0.3</v>
      </c>
    </row>
    <row r="103" spans="1:6" x14ac:dyDescent="0.2">
      <c r="A103" s="72" t="s">
        <v>108</v>
      </c>
      <c r="B103" s="65">
        <v>40</v>
      </c>
      <c r="C103" s="66">
        <v>9</v>
      </c>
      <c r="D103" s="65">
        <v>60</v>
      </c>
      <c r="E103" s="67">
        <v>0.2</v>
      </c>
      <c r="F103" s="73">
        <v>0.15</v>
      </c>
    </row>
    <row r="104" spans="1:6" x14ac:dyDescent="0.2">
      <c r="A104" s="72" t="s">
        <v>109</v>
      </c>
      <c r="B104" s="65">
        <v>25</v>
      </c>
      <c r="C104" s="66">
        <v>10</v>
      </c>
      <c r="D104" s="65">
        <v>52</v>
      </c>
      <c r="E104" s="67">
        <v>1.56</v>
      </c>
      <c r="F104" s="73">
        <v>0.28999999999999998</v>
      </c>
    </row>
    <row r="105" spans="1:6" x14ac:dyDescent="0.2">
      <c r="A105" s="72" t="s">
        <v>3</v>
      </c>
      <c r="B105" s="64"/>
      <c r="C105" s="75"/>
      <c r="D105" s="64"/>
      <c r="E105" s="76"/>
      <c r="F105" s="77"/>
    </row>
    <row r="106" spans="1:6" x14ac:dyDescent="0.2">
      <c r="A106" s="72" t="s">
        <v>110</v>
      </c>
      <c r="B106" s="65">
        <v>26</v>
      </c>
      <c r="C106" s="66">
        <v>8</v>
      </c>
      <c r="D106" s="65">
        <v>67</v>
      </c>
      <c r="E106" s="67">
        <v>0.4</v>
      </c>
      <c r="F106" s="73">
        <v>0.27</v>
      </c>
    </row>
    <row r="107" spans="1:6" x14ac:dyDescent="0.2">
      <c r="A107" s="72" t="s">
        <v>111</v>
      </c>
      <c r="B107" s="65">
        <v>36</v>
      </c>
      <c r="C107" s="66">
        <v>8</v>
      </c>
      <c r="D107" s="65">
        <v>69</v>
      </c>
      <c r="E107" s="67">
        <v>0.23</v>
      </c>
      <c r="F107" s="73">
        <v>0.22</v>
      </c>
    </row>
    <row r="108" spans="1:6" x14ac:dyDescent="0.2">
      <c r="A108" s="72" t="s">
        <v>112</v>
      </c>
      <c r="B108" s="65">
        <v>26</v>
      </c>
      <c r="C108" s="66">
        <v>12</v>
      </c>
      <c r="D108" s="65">
        <v>61</v>
      </c>
      <c r="E108" s="67">
        <v>0.8</v>
      </c>
      <c r="F108" s="73">
        <v>0.22</v>
      </c>
    </row>
    <row r="109" spans="1:6" x14ac:dyDescent="0.2">
      <c r="A109" s="72" t="s">
        <v>113</v>
      </c>
      <c r="B109" s="65">
        <v>27</v>
      </c>
      <c r="C109" s="66">
        <v>14</v>
      </c>
      <c r="D109" s="65">
        <v>55</v>
      </c>
      <c r="E109" s="67">
        <v>1.1000000000000001</v>
      </c>
      <c r="F109" s="73">
        <v>0.56999999999999995</v>
      </c>
    </row>
    <row r="110" spans="1:6" x14ac:dyDescent="0.2">
      <c r="A110" s="72" t="s">
        <v>114</v>
      </c>
      <c r="B110" s="65">
        <v>35</v>
      </c>
      <c r="C110" s="66">
        <v>10</v>
      </c>
      <c r="D110" s="65">
        <v>59</v>
      </c>
      <c r="E110" s="67">
        <v>0.47</v>
      </c>
      <c r="F110" s="73">
        <v>0.33</v>
      </c>
    </row>
    <row r="111" spans="1:6" x14ac:dyDescent="0.2">
      <c r="A111" s="72" t="s">
        <v>115</v>
      </c>
      <c r="B111" s="65">
        <v>28</v>
      </c>
      <c r="C111" s="66">
        <v>8</v>
      </c>
      <c r="D111" s="65">
        <v>58</v>
      </c>
      <c r="E111" s="67">
        <v>0.3</v>
      </c>
      <c r="F111" s="73">
        <v>0.15</v>
      </c>
    </row>
    <row r="112" spans="1:6" x14ac:dyDescent="0.2">
      <c r="A112" s="72" t="s">
        <v>116</v>
      </c>
      <c r="B112" s="65">
        <v>23</v>
      </c>
      <c r="C112" s="66">
        <v>10</v>
      </c>
      <c r="D112" s="65">
        <v>55</v>
      </c>
      <c r="E112" s="67">
        <v>0.46</v>
      </c>
      <c r="F112" s="73">
        <v>0.21</v>
      </c>
    </row>
    <row r="113" spans="1:6" x14ac:dyDescent="0.2">
      <c r="A113" s="72" t="s">
        <v>117</v>
      </c>
      <c r="B113" s="65">
        <v>34</v>
      </c>
      <c r="C113" s="66">
        <v>10</v>
      </c>
      <c r="D113" s="65">
        <v>59</v>
      </c>
      <c r="E113" s="67">
        <v>0.6</v>
      </c>
      <c r="F113" s="73">
        <v>0.28999999999999998</v>
      </c>
    </row>
    <row r="114" spans="1:6" x14ac:dyDescent="0.2">
      <c r="A114" s="78" t="s">
        <v>118</v>
      </c>
      <c r="B114" s="79">
        <v>28</v>
      </c>
      <c r="C114" s="80">
        <v>10</v>
      </c>
      <c r="D114" s="79">
        <v>60</v>
      </c>
      <c r="E114" s="81">
        <v>0.3</v>
      </c>
      <c r="F114" s="82">
        <v>0.27</v>
      </c>
    </row>
    <row r="115" spans="1:6" x14ac:dyDescent="0.2">
      <c r="B115" s="20"/>
      <c r="C115" s="18"/>
      <c r="D115" s="20"/>
      <c r="E115" s="19"/>
      <c r="F115" s="19"/>
    </row>
    <row r="118" spans="1:6" ht="15.75" x14ac:dyDescent="0.25">
      <c r="B118" s="23"/>
    </row>
  </sheetData>
  <sheetProtection sheet="1" objects="1" scenarios="1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NR Cows</vt:lpstr>
      <vt:lpstr>Feeds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Ashlee</cp:lastModifiedBy>
  <cp:lastPrinted>2018-02-28T19:19:48Z</cp:lastPrinted>
  <dcterms:created xsi:type="dcterms:W3CDTF">2016-03-24T16:12:34Z</dcterms:created>
  <dcterms:modified xsi:type="dcterms:W3CDTF">2018-03-05T21:04:44Z</dcterms:modified>
</cp:coreProperties>
</file>