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dalsuidaho-my.sharepoint.com/personal/provost_uidaho_edu/Documents/Shared-with-ProvostOffice/00 Pre-Employment UNV Faculty/01 Pending Offer/"/>
    </mc:Choice>
  </mc:AlternateContent>
  <xr:revisionPtr revIDLastSave="0" documentId="8_{578CBDD9-9B4B-40F0-B5EE-E1BE5CA647F3}" xr6:coauthVersionLast="47" xr6:coauthVersionMax="47" xr10:uidLastSave="{00000000-0000-0000-0000-000000000000}"/>
  <bookViews>
    <workbookView xWindow="21660" yWindow="2532" windowWidth="16200" windowHeight="9384" xr2:uid="{B4C17538-54D8-4E1C-8B8D-7F5F78137A3C}"/>
  </bookViews>
  <sheets>
    <sheet name="Calculator" sheetId="1" r:id="rId1"/>
    <sheet name="FY25 Faculty Market Rat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IP_CODE">[1]SalaryByCIP!#REF!</definedName>
    <definedName name="fffff">[2]LongevityTargets!$A$2:$A$173</definedName>
    <definedName name="Go_to_4_digit_CIP_codes">'[3]NSC CIP2010 4-DIGIT CIP CODES'!#REF!</definedName>
    <definedName name="Go_to_6_digit_CIP_codes">'[4]6-DIGIT CIP CODES'!#REF!</definedName>
    <definedName name="Go_to_discipline_definitions_worksheet">'[3]NSC CIP2010 4-DIGIT CIP CODES'!#REF!</definedName>
    <definedName name="Go_to_institutional_basics_worksheet">#REF!</definedName>
    <definedName name="Go_to_ordering_instructions_worksheet">#REF!</definedName>
    <definedName name="Go_to_position_descriptions_worksheet">'[5]POSITION DESCRIPTIONS'!#REF!</definedName>
    <definedName name="INSTRUCTIONS_FOR_ENTERING_EXECUTIVE_BENEFITS">'[4]SURVEY INSTRUCTIONS'!#REF!</definedName>
    <definedName name="New">[6]SalaryByCIP!#REF!</definedName>
    <definedName name="Rank">#REF!</definedName>
    <definedName name="rxxx">[7]LongevityTargets!#REF!</definedName>
    <definedName name="Table1">[8]!Table2[#All]</definedName>
    <definedName name="TargetPercent">#REF!</definedName>
    <definedName name="test">#REF!</definedName>
    <definedName name="TimeInRank">#REF!</definedName>
    <definedName name="tirxxx">[7]LongevityTargets!#REF!</definedName>
    <definedName name="tpxxx">[7]LongevityTargets!#REF!</definedName>
    <definedName name="xxxx">'[7]Salary Schedule 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9" i="2" l="1"/>
  <c r="E140" i="2" s="1"/>
  <c r="G24" i="1"/>
  <c r="G25" i="1" s="1"/>
  <c r="H25" i="1" s="1"/>
  <c r="I25" i="1" s="1"/>
  <c r="H12" i="1"/>
  <c r="H13" i="1" s="1"/>
  <c r="G15" i="1" s="1"/>
  <c r="H15" i="1" s="1"/>
  <c r="I15" i="1" s="1"/>
  <c r="G18" i="1" s="1"/>
  <c r="H18" i="1" s="1"/>
  <c r="I18" i="1" s="1"/>
  <c r="H4" i="1"/>
  <c r="C4" i="1"/>
  <c r="B7" i="1" l="1"/>
  <c r="C7" i="1" s="1"/>
  <c r="G14" i="1"/>
  <c r="H14" i="1" s="1"/>
  <c r="I14" i="1" s="1"/>
  <c r="G17" i="1" s="1"/>
  <c r="H17" i="1" s="1"/>
  <c r="I17" i="1" s="1"/>
  <c r="G7" i="1"/>
  <c r="H7" i="1" s="1"/>
  <c r="C5" i="1"/>
  <c r="B8" i="1" s="1"/>
  <c r="D8" i="1" l="1"/>
  <c r="B13" i="1" s="1"/>
  <c r="C13" i="1" s="1"/>
  <c r="D13" i="1" s="1"/>
  <c r="C8" i="1"/>
  <c r="D7" i="1"/>
  <c r="B12" i="1" s="1"/>
  <c r="C12" i="1" s="1"/>
  <c r="D12" i="1" s="1"/>
</calcChain>
</file>

<file path=xl/sharedStrings.xml><?xml version="1.0" encoding="utf-8"?>
<sst xmlns="http://schemas.openxmlformats.org/spreadsheetml/2006/main" count="582" uniqueCount="434">
  <si>
    <t>Professorial Ranks</t>
  </si>
  <si>
    <t>Academic Year Salary</t>
  </si>
  <si>
    <t>Enter CIP rank market salary:</t>
  </si>
  <si>
    <t>If NTT: never change this</t>
  </si>
  <si>
    <t>Banner Rounded AY TT Target</t>
  </si>
  <si>
    <t>Instructor Rank</t>
  </si>
  <si>
    <t>Adjust to find percent of market salary if needed:</t>
  </si>
  <si>
    <t>Banner Rounded FY TT Target</t>
  </si>
  <si>
    <t>Banner Rounded FY NTT Target</t>
  </si>
  <si>
    <t>Round-up Calculation</t>
  </si>
  <si>
    <t>With longevity entered above</t>
  </si>
  <si>
    <t>Academic Year to Fiscal Year Conversion - All Salaries</t>
  </si>
  <si>
    <t>Enter longevitity time in rank:</t>
  </si>
  <si>
    <t>Enter longevity time in rank:</t>
  </si>
  <si>
    <t>Professiorial Ranks Conversion from AY to FY</t>
  </si>
  <si>
    <t>Banner Rounded Salary</t>
  </si>
  <si>
    <t>Banner Rounded AY NTT Target</t>
  </si>
  <si>
    <t>Banner Rounded (up) HRLY Rate and AY Salary</t>
  </si>
  <si>
    <t>Banner Rounded (up) NTT HRLY Rate and FY Salary</t>
  </si>
  <si>
    <t>Banner Rounded (up) NTT HRLY Rate and AY  Salary</t>
  </si>
  <si>
    <t>Fiscal Year Salary</t>
  </si>
  <si>
    <t>Fiscal Year to Academic Year Conversion - All Salaries</t>
  </si>
  <si>
    <t>Enter current FY salary:</t>
  </si>
  <si>
    <t>9/11 Converstion rate (*0.8182)</t>
  </si>
  <si>
    <t>Banner Rounded (up) HRLY Rate and FY Salary</t>
  </si>
  <si>
    <t>Assumes tenure status and longevity are already set in existing salary</t>
  </si>
  <si>
    <t>Academic Year Salary target = market so typically no longevity calculation required</t>
  </si>
  <si>
    <t>If NTT professorial rank:  never change this</t>
  </si>
  <si>
    <t>FY25 Faculty Salary Table - 3 year average</t>
  </si>
  <si>
    <t>F.Y. Basis</t>
  </si>
  <si>
    <t>Academic Year Basis</t>
  </si>
  <si>
    <t>4 DIGIT CIP</t>
  </si>
  <si>
    <t>College</t>
  </si>
  <si>
    <t>CIP CODE</t>
  </si>
  <si>
    <t>CIP DISCIPLINE</t>
  </si>
  <si>
    <t>Post Doc</t>
  </si>
  <si>
    <t>Instructor</t>
  </si>
  <si>
    <t>Senior Instructor</t>
  </si>
  <si>
    <t>Assistant Professor</t>
  </si>
  <si>
    <t>Associate Professor</t>
  </si>
  <si>
    <t>Professor &amp; Distinguished Professor</t>
  </si>
  <si>
    <t>0101</t>
  </si>
  <si>
    <t>CALS</t>
  </si>
  <si>
    <t>010103</t>
  </si>
  <si>
    <t>Agricultural Economics</t>
  </si>
  <si>
    <t>0102</t>
  </si>
  <si>
    <t>010201</t>
  </si>
  <si>
    <t>Agricultural Mechanization, General</t>
  </si>
  <si>
    <t>0103</t>
  </si>
  <si>
    <t>010304</t>
  </si>
  <si>
    <t xml:space="preserve">Crop Production </t>
  </si>
  <si>
    <t>010308</t>
  </si>
  <si>
    <t>Agroecology and Sustainable Agriculture</t>
  </si>
  <si>
    <t>0108</t>
  </si>
  <si>
    <t>010802</t>
  </si>
  <si>
    <t xml:space="preserve">Agricultural Communication/Journalism </t>
  </si>
  <si>
    <t>0109</t>
  </si>
  <si>
    <t>010901</t>
  </si>
  <si>
    <t xml:space="preserve">Animal Sciences, General </t>
  </si>
  <si>
    <t>0110</t>
  </si>
  <si>
    <t>011001</t>
  </si>
  <si>
    <t xml:space="preserve">Food Science </t>
  </si>
  <si>
    <t>0111</t>
  </si>
  <si>
    <t>011101</t>
  </si>
  <si>
    <t xml:space="preserve">Plant Sciences, General </t>
  </si>
  <si>
    <t>011102</t>
  </si>
  <si>
    <t>Agronomy and Crop Science</t>
  </si>
  <si>
    <t>011103</t>
  </si>
  <si>
    <t>Horticultural Science</t>
  </si>
  <si>
    <t>CNR</t>
  </si>
  <si>
    <t>011106</t>
  </si>
  <si>
    <t>Range Science and Management</t>
  </si>
  <si>
    <t>0112</t>
  </si>
  <si>
    <t>011201</t>
  </si>
  <si>
    <t xml:space="preserve">Soil Science and Agronomy, General </t>
  </si>
  <si>
    <t>011299</t>
  </si>
  <si>
    <t>Soil Sciences, Other</t>
  </si>
  <si>
    <t>0180</t>
  </si>
  <si>
    <t>018001</t>
  </si>
  <si>
    <t>Veterinary Medicine (DVM)</t>
  </si>
  <si>
    <t>0301</t>
  </si>
  <si>
    <t>030104</t>
  </si>
  <si>
    <t>Environmental Science</t>
  </si>
  <si>
    <t>0302</t>
  </si>
  <si>
    <t>030201</t>
  </si>
  <si>
    <t>Environmental/Natural Resources Management and Policy, General</t>
  </si>
  <si>
    <t>0303</t>
  </si>
  <si>
    <t>030301</t>
  </si>
  <si>
    <t>Fishing And Fisheries Sciences And Management</t>
  </si>
  <si>
    <t>0305</t>
  </si>
  <si>
    <t>030501</t>
  </si>
  <si>
    <t>Forestry, General</t>
  </si>
  <si>
    <t>030506</t>
  </si>
  <si>
    <t>Forest Management/Forest Resources Management</t>
  </si>
  <si>
    <t>030509</t>
  </si>
  <si>
    <t>Wood Science and Wood Products/Pulp and Paper Technology/Technician</t>
  </si>
  <si>
    <t>0306</t>
  </si>
  <si>
    <t>030601</t>
  </si>
  <si>
    <t>Wildlife, Fish and Wildlands Science and Management</t>
  </si>
  <si>
    <t>0402</t>
  </si>
  <si>
    <t>CAA</t>
  </si>
  <si>
    <t>040201</t>
  </si>
  <si>
    <t>Architecture</t>
  </si>
  <si>
    <t>0405</t>
  </si>
  <si>
    <t>040501</t>
  </si>
  <si>
    <t>Interior Architecture</t>
  </si>
  <si>
    <t>0406</t>
  </si>
  <si>
    <t>040601</t>
  </si>
  <si>
    <t>Landscape Architecture</t>
  </si>
  <si>
    <t>0501</t>
  </si>
  <si>
    <t>CLASS</t>
  </si>
  <si>
    <t>050107</t>
  </si>
  <si>
    <t>Latin American Studies</t>
  </si>
  <si>
    <t>0901</t>
  </si>
  <si>
    <t>090101</t>
  </si>
  <si>
    <t>Speech Communication and Rhetoric</t>
  </si>
  <si>
    <t>0904</t>
  </si>
  <si>
    <t>090401</t>
  </si>
  <si>
    <t>Journalism</t>
  </si>
  <si>
    <t>0907</t>
  </si>
  <si>
    <t>090702</t>
  </si>
  <si>
    <t>Digital Communication and Media/Multimedia</t>
  </si>
  <si>
    <t>0909</t>
  </si>
  <si>
    <t>090901</t>
  </si>
  <si>
    <t>Organizational Communication, General</t>
  </si>
  <si>
    <t>090902</t>
  </si>
  <si>
    <t>Public Relations/Image Management</t>
  </si>
  <si>
    <t>090903</t>
  </si>
  <si>
    <t>Advertising</t>
  </si>
  <si>
    <t>1003</t>
  </si>
  <si>
    <t>100304</t>
  </si>
  <si>
    <t>Animation, Interactive Technology, Video Graphics, and Special Effects</t>
  </si>
  <si>
    <t>1107</t>
  </si>
  <si>
    <t>CoE</t>
  </si>
  <si>
    <t>110701</t>
  </si>
  <si>
    <t>Computer Science</t>
  </si>
  <si>
    <t>1110</t>
  </si>
  <si>
    <t>111003</t>
  </si>
  <si>
    <t>Computer and Information Systems Security/Auditing/Information Assurance</t>
  </si>
  <si>
    <t>1301</t>
  </si>
  <si>
    <t>CEHHS</t>
  </si>
  <si>
    <t>130101</t>
  </si>
  <si>
    <t>Education, General</t>
  </si>
  <si>
    <t>1303</t>
  </si>
  <si>
    <t>130301</t>
  </si>
  <si>
    <t>Curriculum And Instruction</t>
  </si>
  <si>
    <t>1304</t>
  </si>
  <si>
    <t>130401</t>
  </si>
  <si>
    <t>Educational Leadership and Administration, General</t>
  </si>
  <si>
    <t>1310</t>
  </si>
  <si>
    <t>131001</t>
  </si>
  <si>
    <t>Special Education and Teaching, General</t>
  </si>
  <si>
    <t>1312</t>
  </si>
  <si>
    <t>131201</t>
  </si>
  <si>
    <t>Adult and Continuing Education and Teaching</t>
  </si>
  <si>
    <t>131202</t>
  </si>
  <si>
    <t>Elementary Education and Teaching</t>
  </si>
  <si>
    <t>131205</t>
  </si>
  <si>
    <t>Secondary Education and Teaching</t>
  </si>
  <si>
    <t>1313</t>
  </si>
  <si>
    <t>131301</t>
  </si>
  <si>
    <t>Agricultural Teacher Education</t>
  </si>
  <si>
    <t>131312</t>
  </si>
  <si>
    <t>Music Teacher Education</t>
  </si>
  <si>
    <t>131314</t>
  </si>
  <si>
    <t>Physical Education Teaching and Coaching</t>
  </si>
  <si>
    <t>131319</t>
  </si>
  <si>
    <t>Technical Teacher Education</t>
  </si>
  <si>
    <t>131338</t>
  </si>
  <si>
    <t>Environmental Education</t>
  </si>
  <si>
    <t>1314</t>
  </si>
  <si>
    <t>131401</t>
  </si>
  <si>
    <t>Teaching English as a Second or Foreign Language/ESL Language Instructor</t>
  </si>
  <si>
    <t>1407</t>
  </si>
  <si>
    <t>140701</t>
  </si>
  <si>
    <t>Chemical Engineering</t>
  </si>
  <si>
    <t>1408</t>
  </si>
  <si>
    <t>140801</t>
  </si>
  <si>
    <t>Civil Engineering, General</t>
  </si>
  <si>
    <t>140805</t>
  </si>
  <si>
    <t>Water Resources Engineering</t>
  </si>
  <si>
    <t>1409</t>
  </si>
  <si>
    <t>140901</t>
  </si>
  <si>
    <t>Computer Engineering, General</t>
  </si>
  <si>
    <t>1410</t>
  </si>
  <si>
    <t>141001</t>
  </si>
  <si>
    <t>Electrical and Electronics Engineering.</t>
  </si>
  <si>
    <t>1418</t>
  </si>
  <si>
    <t>Materials Engineering</t>
  </si>
  <si>
    <t>1419</t>
  </si>
  <si>
    <t>141901</t>
  </si>
  <si>
    <t>Mechanical Engineering</t>
  </si>
  <si>
    <t>1423</t>
  </si>
  <si>
    <t>142301</t>
  </si>
  <si>
    <t>Nuclear Engineering</t>
  </si>
  <si>
    <t>1439</t>
  </si>
  <si>
    <t>143901</t>
  </si>
  <si>
    <t>Geological/Geophysical Engineering</t>
  </si>
  <si>
    <t>1445</t>
  </si>
  <si>
    <t>144501</t>
  </si>
  <si>
    <t>Biological/Biosystems Engineering</t>
  </si>
  <si>
    <t>1499</t>
  </si>
  <si>
    <t>149999</t>
  </si>
  <si>
    <t>Engineering, Other</t>
  </si>
  <si>
    <t>1506</t>
  </si>
  <si>
    <t>150612</t>
  </si>
  <si>
    <t>Industrial Technology/Technician</t>
  </si>
  <si>
    <t>1601</t>
  </si>
  <si>
    <t>160101</t>
  </si>
  <si>
    <t>Foreign Languages and Literatures, General</t>
  </si>
  <si>
    <t>1609</t>
  </si>
  <si>
    <t>160901</t>
  </si>
  <si>
    <t>French Language and Literature</t>
  </si>
  <si>
    <t>160905</t>
  </si>
  <si>
    <t>Spanish Language and Literature</t>
  </si>
  <si>
    <t>1901</t>
  </si>
  <si>
    <t>190101</t>
  </si>
  <si>
    <t>Family and Consumer Sciences/Human Sciences, General</t>
  </si>
  <si>
    <t>1905</t>
  </si>
  <si>
    <t>190501</t>
  </si>
  <si>
    <t>Foods, Nutrition, and Wellness Studies, General</t>
  </si>
  <si>
    <t>1907</t>
  </si>
  <si>
    <t>190701</t>
  </si>
  <si>
    <t>Human Development and Family Studies, General</t>
  </si>
  <si>
    <t>1909</t>
  </si>
  <si>
    <t>190901</t>
  </si>
  <si>
    <t>Apparel and Textiles, General</t>
  </si>
  <si>
    <t>2201</t>
  </si>
  <si>
    <t>CoL</t>
  </si>
  <si>
    <t>220101</t>
  </si>
  <si>
    <t>Law (LlB, JD)</t>
  </si>
  <si>
    <t>2301</t>
  </si>
  <si>
    <t>230101</t>
  </si>
  <si>
    <t>English Language And Literature, General</t>
  </si>
  <si>
    <t>2313</t>
  </si>
  <si>
    <t>231302</t>
  </si>
  <si>
    <t>Creative Writing</t>
  </si>
  <si>
    <t>2401</t>
  </si>
  <si>
    <t>240102</t>
  </si>
  <si>
    <t>General Studies</t>
  </si>
  <si>
    <t>2601</t>
  </si>
  <si>
    <t>CoS</t>
  </si>
  <si>
    <t>260101</t>
  </si>
  <si>
    <t>Biology/Biological Sciences, General</t>
  </si>
  <si>
    <t>2602</t>
  </si>
  <si>
    <t>260202</t>
  </si>
  <si>
    <t>Biochemistry</t>
  </si>
  <si>
    <t>260204</t>
  </si>
  <si>
    <t>Molecular Biology</t>
  </si>
  <si>
    <t>2603</t>
  </si>
  <si>
    <t>260305</t>
  </si>
  <si>
    <t>Plant Pathology/Phytopathology</t>
  </si>
  <si>
    <t>2605</t>
  </si>
  <si>
    <t>260502</t>
  </si>
  <si>
    <t>Microbiology, General</t>
  </si>
  <si>
    <t>2607</t>
  </si>
  <si>
    <t>260702</t>
  </si>
  <si>
    <t>Entomology</t>
  </si>
  <si>
    <t>2609</t>
  </si>
  <si>
    <t>260908</t>
  </si>
  <si>
    <t>Exercise Physiology and Kinesiology</t>
  </si>
  <si>
    <t>2611</t>
  </si>
  <si>
    <t>261103</t>
  </si>
  <si>
    <t>Bioinformatics</t>
  </si>
  <si>
    <t>2612</t>
  </si>
  <si>
    <t>261201</t>
  </si>
  <si>
    <t>Biotechnology</t>
  </si>
  <si>
    <t>2613</t>
  </si>
  <si>
    <t>261307</t>
  </si>
  <si>
    <t>Conservation Biology</t>
  </si>
  <si>
    <t>2615</t>
  </si>
  <si>
    <t>261501</t>
  </si>
  <si>
    <t>Neuroscience</t>
  </si>
  <si>
    <t>2701</t>
  </si>
  <si>
    <t>270101</t>
  </si>
  <si>
    <t>Mathematics, General</t>
  </si>
  <si>
    <t>2703</t>
  </si>
  <si>
    <t>270301</t>
  </si>
  <si>
    <t>Applied Mathematics, General</t>
  </si>
  <si>
    <t>2705</t>
  </si>
  <si>
    <t>270501</t>
  </si>
  <si>
    <t>Statistics, General</t>
  </si>
  <si>
    <t>3099</t>
  </si>
  <si>
    <t>309999</t>
  </si>
  <si>
    <t>Multi/Interdisciplinary Studies, Other</t>
  </si>
  <si>
    <t>3103</t>
  </si>
  <si>
    <t>CBE, CEHHS</t>
  </si>
  <si>
    <t>310301</t>
  </si>
  <si>
    <t>Parks, Recreation, and Leisure Facilities Management, General</t>
  </si>
  <si>
    <t>3105</t>
  </si>
  <si>
    <t>310505</t>
  </si>
  <si>
    <t>Exercise Science and Kinesiology</t>
  </si>
  <si>
    <t>3801</t>
  </si>
  <si>
    <t>380101</t>
  </si>
  <si>
    <t xml:space="preserve">Philosophy </t>
  </si>
  <si>
    <t>4005</t>
  </si>
  <si>
    <t>400501</t>
  </si>
  <si>
    <t>Chemistry, General</t>
  </si>
  <si>
    <t>4006</t>
  </si>
  <si>
    <t>400601</t>
  </si>
  <si>
    <t>Geology/Earth Science, General</t>
  </si>
  <si>
    <t>CALS, CoS</t>
  </si>
  <si>
    <t>400605</t>
  </si>
  <si>
    <t>Hydrology and Water Resources Science</t>
  </si>
  <si>
    <t>4008</t>
  </si>
  <si>
    <t>400801</t>
  </si>
  <si>
    <t>Physics, General</t>
  </si>
  <si>
    <t>4201</t>
  </si>
  <si>
    <t>420101</t>
  </si>
  <si>
    <t>Psychology, General</t>
  </si>
  <si>
    <t>4227</t>
  </si>
  <si>
    <t>422704</t>
  </si>
  <si>
    <t>Experimental Psychology</t>
  </si>
  <si>
    <t>4404</t>
  </si>
  <si>
    <t>440401</t>
  </si>
  <si>
    <t>Public Administration</t>
  </si>
  <si>
    <t>4502</t>
  </si>
  <si>
    <t>450201</t>
  </si>
  <si>
    <t>Anthropology, General</t>
  </si>
  <si>
    <t>4504</t>
  </si>
  <si>
    <t>450401</t>
  </si>
  <si>
    <t>Criminology</t>
  </si>
  <si>
    <t>4506</t>
  </si>
  <si>
    <t>450601</t>
  </si>
  <si>
    <t>Economics, General</t>
  </si>
  <si>
    <t>4507</t>
  </si>
  <si>
    <t>450701</t>
  </si>
  <si>
    <t>Geography</t>
  </si>
  <si>
    <t>4509</t>
  </si>
  <si>
    <t>450901</t>
  </si>
  <si>
    <t>International Relations and Affairs</t>
  </si>
  <si>
    <t>4510</t>
  </si>
  <si>
    <t>451001</t>
  </si>
  <si>
    <t>Political Science and Government, General</t>
  </si>
  <si>
    <t>4511</t>
  </si>
  <si>
    <t>451101</t>
  </si>
  <si>
    <t>Sociology, General</t>
  </si>
  <si>
    <t>5003</t>
  </si>
  <si>
    <t>500301</t>
  </si>
  <si>
    <t>Dance, General</t>
  </si>
  <si>
    <t>5005</t>
  </si>
  <si>
    <t>500501</t>
  </si>
  <si>
    <t>Drama and Dramatics/Theatre Arts, General</t>
  </si>
  <si>
    <t>5006</t>
  </si>
  <si>
    <t>500601</t>
  </si>
  <si>
    <t>Film/Cinema/Media Studies</t>
  </si>
  <si>
    <t>5007</t>
  </si>
  <si>
    <t>500701</t>
  </si>
  <si>
    <t>Art/Art Studies, General</t>
  </si>
  <si>
    <t>500702</t>
  </si>
  <si>
    <t>Fine/Studio Arts, General</t>
  </si>
  <si>
    <t>5009</t>
  </si>
  <si>
    <t>500901</t>
  </si>
  <si>
    <t>Music, General</t>
  </si>
  <si>
    <t>500903</t>
  </si>
  <si>
    <t>Music Performance, General</t>
  </si>
  <si>
    <t>500904</t>
  </si>
  <si>
    <t>Music Theory and Composition</t>
  </si>
  <si>
    <t>5010</t>
  </si>
  <si>
    <t>501003</t>
  </si>
  <si>
    <t>Music Management</t>
  </si>
  <si>
    <t>5100</t>
  </si>
  <si>
    <t>510001</t>
  </si>
  <si>
    <t>Health and Wellness, General</t>
  </si>
  <si>
    <t>5109</t>
  </si>
  <si>
    <t>CEHHS, WWAMI</t>
  </si>
  <si>
    <t>510913</t>
  </si>
  <si>
    <t>Athletic Training/Trainer</t>
  </si>
  <si>
    <t>5110</t>
  </si>
  <si>
    <t>CoS, WWAMI</t>
  </si>
  <si>
    <t>511099</t>
  </si>
  <si>
    <t>Clinical/Medical Laboratory Science and Allied Professions, Other</t>
  </si>
  <si>
    <t>5112</t>
  </si>
  <si>
    <t>WWAMI</t>
  </si>
  <si>
    <t>511201</t>
  </si>
  <si>
    <t>Medicine (Md)</t>
  </si>
  <si>
    <t>5131</t>
  </si>
  <si>
    <t>513101</t>
  </si>
  <si>
    <t>Dietetics/Dietitian</t>
  </si>
  <si>
    <t>5202</t>
  </si>
  <si>
    <t>CBE</t>
  </si>
  <si>
    <t>520201</t>
  </si>
  <si>
    <t>Business Administration and Management, General</t>
  </si>
  <si>
    <t>520205</t>
  </si>
  <si>
    <t>Operations Management and Supervision</t>
  </si>
  <si>
    <t>5203</t>
  </si>
  <si>
    <t>520301</t>
  </si>
  <si>
    <t>Accounting</t>
  </si>
  <si>
    <t>5206</t>
  </si>
  <si>
    <t>520601</t>
  </si>
  <si>
    <t>Business/Managerial Economics</t>
  </si>
  <si>
    <t>5208</t>
  </si>
  <si>
    <t>520801</t>
  </si>
  <si>
    <t>Finance, General</t>
  </si>
  <si>
    <t>5210</t>
  </si>
  <si>
    <t>521001</t>
  </si>
  <si>
    <t>Human Resources Management/Personnel Administration, General</t>
  </si>
  <si>
    <t>5212</t>
  </si>
  <si>
    <t>521201</t>
  </si>
  <si>
    <t>Management Information Systems, General</t>
  </si>
  <si>
    <t>5214</t>
  </si>
  <si>
    <t>521401</t>
  </si>
  <si>
    <t>Marketing/Marketing Management, General</t>
  </si>
  <si>
    <t>5401</t>
  </si>
  <si>
    <t>540101</t>
  </si>
  <si>
    <t>History, General</t>
  </si>
  <si>
    <t>AEXE</t>
  </si>
  <si>
    <t>AEXEDU</t>
  </si>
  <si>
    <t>Associate Extension Educator</t>
  </si>
  <si>
    <t>EXTE</t>
  </si>
  <si>
    <t>EXTEDU</t>
  </si>
  <si>
    <t>County Extension Educator</t>
  </si>
  <si>
    <t>AREE</t>
  </si>
  <si>
    <t>AREEDU</t>
  </si>
  <si>
    <t>Area Extension Educator</t>
  </si>
  <si>
    <t>LIBD</t>
  </si>
  <si>
    <t>Libraries</t>
  </si>
  <si>
    <t>LIBDST</t>
  </si>
  <si>
    <t>Library, Data, Systems and Technology</t>
  </si>
  <si>
    <t>LIBR</t>
  </si>
  <si>
    <t>LIBRET</t>
  </si>
  <si>
    <t>Library, Reference and Teaching</t>
  </si>
  <si>
    <t>LIBL</t>
  </si>
  <si>
    <t>LIBLAW</t>
  </si>
  <si>
    <t>Library, Law</t>
  </si>
  <si>
    <t>BIOL</t>
  </si>
  <si>
    <t>Biology Department blended rate</t>
  </si>
  <si>
    <t>GEOG</t>
  </si>
  <si>
    <t>Geography Department blended rate</t>
  </si>
  <si>
    <t>MATH</t>
  </si>
  <si>
    <t>Math Department blended rate</t>
  </si>
  <si>
    <t>Above table reflects rates based on standard calculation.  Highlighted cells reflect annual rates falling below the exempt minimum so the below should be used:</t>
  </si>
  <si>
    <t>Fiscal year = $912/week x 52 weeks =</t>
  </si>
  <si>
    <t>Academic year = Fiscal year minimum x (9/11)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</si>
</sst>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.0000_);_(&quot;$&quot;* \(#,##0.0000\);_(&quot;$&quot;* &quot;-&quot;??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rgb="FF7030A0"/>
      <name val="Franklin Gothic Book"/>
      <family val="2"/>
    </font>
    <font>
      <b/>
      <sz val="11"/>
      <color rgb="FF7030A0"/>
      <name val="Franklin Gothic Book"/>
      <family val="2"/>
    </font>
    <font>
      <b/>
      <sz val="14"/>
      <color theme="1"/>
      <name val="Franklin Gothic Book"/>
      <family val="2"/>
    </font>
    <font>
      <b/>
      <sz val="11"/>
      <color rgb="FF002060"/>
      <name val="Franklin Gothic Book"/>
      <family val="2"/>
    </font>
    <font>
      <b/>
      <sz val="11"/>
      <name val="Franklin Gothic Book"/>
      <family val="2"/>
    </font>
    <font>
      <sz val="11"/>
      <name val="Franklin Gothic Book"/>
      <family val="2"/>
    </font>
    <font>
      <sz val="11"/>
      <name val="Calibri"/>
      <family val="2"/>
    </font>
    <font>
      <sz val="11"/>
      <color rgb="FF333333"/>
      <name val="Arial"/>
      <family val="2"/>
    </font>
    <font>
      <sz val="11"/>
      <color rgb="FF000000"/>
      <name val="Franklin Gothic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44" fontId="3" fillId="0" borderId="0" xfId="0" applyNumberFormat="1" applyFont="1"/>
    <xf numFmtId="44" fontId="5" fillId="0" borderId="0" xfId="0" applyNumberFormat="1" applyFont="1"/>
    <xf numFmtId="0" fontId="5" fillId="0" borderId="0" xfId="0" applyFont="1"/>
    <xf numFmtId="164" fontId="2" fillId="0" borderId="0" xfId="0" applyNumberFormat="1" applyFont="1"/>
    <xf numFmtId="164" fontId="9" fillId="0" borderId="0" xfId="0" applyNumberFormat="1" applyFont="1"/>
    <xf numFmtId="0" fontId="2" fillId="3" borderId="4" xfId="0" applyFont="1" applyFill="1" applyBorder="1"/>
    <xf numFmtId="0" fontId="2" fillId="3" borderId="9" xfId="0" applyFont="1" applyFill="1" applyBorder="1"/>
    <xf numFmtId="0" fontId="2" fillId="3" borderId="8" xfId="0" applyFont="1" applyFill="1" applyBorder="1"/>
    <xf numFmtId="0" fontId="3" fillId="3" borderId="0" xfId="0" applyFont="1" applyFill="1"/>
    <xf numFmtId="44" fontId="2" fillId="3" borderId="0" xfId="1" applyFont="1" applyFill="1" applyBorder="1"/>
    <xf numFmtId="0" fontId="4" fillId="3" borderId="8" xfId="0" applyFont="1" applyFill="1" applyBorder="1"/>
    <xf numFmtId="9" fontId="4" fillId="3" borderId="0" xfId="2" applyFont="1" applyFill="1" applyBorder="1"/>
    <xf numFmtId="44" fontId="4" fillId="3" borderId="0" xfId="0" applyNumberFormat="1" applyFont="1" applyFill="1"/>
    <xf numFmtId="44" fontId="3" fillId="3" borderId="0" xfId="1" applyFont="1" applyFill="1" applyBorder="1"/>
    <xf numFmtId="0" fontId="3" fillId="3" borderId="2" xfId="0" applyFont="1" applyFill="1" applyBorder="1"/>
    <xf numFmtId="164" fontId="2" fillId="3" borderId="3" xfId="0" applyNumberFormat="1" applyFont="1" applyFill="1" applyBorder="1"/>
    <xf numFmtId="0" fontId="5" fillId="3" borderId="5" xfId="0" applyFont="1" applyFill="1" applyBorder="1"/>
    <xf numFmtId="164" fontId="2" fillId="3" borderId="6" xfId="0" applyNumberFormat="1" applyFont="1" applyFill="1" applyBorder="1"/>
    <xf numFmtId="0" fontId="5" fillId="3" borderId="8" xfId="0" applyFont="1" applyFill="1" applyBorder="1"/>
    <xf numFmtId="164" fontId="2" fillId="3" borderId="0" xfId="0" applyNumberFormat="1" applyFont="1" applyFill="1"/>
    <xf numFmtId="44" fontId="5" fillId="3" borderId="0" xfId="0" applyNumberFormat="1" applyFont="1" applyFill="1"/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/>
    <xf numFmtId="164" fontId="9" fillId="3" borderId="3" xfId="0" applyNumberFormat="1" applyFont="1" applyFill="1" applyBorder="1"/>
    <xf numFmtId="164" fontId="9" fillId="3" borderId="6" xfId="0" applyNumberFormat="1" applyFont="1" applyFill="1" applyBorder="1"/>
    <xf numFmtId="0" fontId="2" fillId="4" borderId="8" xfId="0" applyFont="1" applyFill="1" applyBorder="1"/>
    <xf numFmtId="0" fontId="3" fillId="4" borderId="9" xfId="0" applyFont="1" applyFill="1" applyBorder="1"/>
    <xf numFmtId="44" fontId="2" fillId="4" borderId="9" xfId="1" applyFont="1" applyFill="1" applyBorder="1"/>
    <xf numFmtId="0" fontId="4" fillId="4" borderId="8" xfId="0" applyFont="1" applyFill="1" applyBorder="1"/>
    <xf numFmtId="9" fontId="4" fillId="4" borderId="0" xfId="2" applyFont="1" applyFill="1" applyBorder="1"/>
    <xf numFmtId="44" fontId="4" fillId="4" borderId="9" xfId="0" applyNumberFormat="1" applyFont="1" applyFill="1" applyBorder="1"/>
    <xf numFmtId="0" fontId="2" fillId="4" borderId="5" xfId="0" applyFont="1" applyFill="1" applyBorder="1"/>
    <xf numFmtId="0" fontId="3" fillId="4" borderId="6" xfId="0" applyFont="1" applyFill="1" applyBorder="1"/>
    <xf numFmtId="44" fontId="3" fillId="4" borderId="7" xfId="1" applyFont="1" applyFill="1" applyBorder="1"/>
    <xf numFmtId="0" fontId="3" fillId="4" borderId="10" xfId="0" applyFont="1" applyFill="1" applyBorder="1"/>
    <xf numFmtId="164" fontId="2" fillId="4" borderId="11" xfId="0" applyNumberFormat="1" applyFont="1" applyFill="1" applyBorder="1"/>
    <xf numFmtId="0" fontId="2" fillId="5" borderId="8" xfId="0" applyFont="1" applyFill="1" applyBorder="1"/>
    <xf numFmtId="0" fontId="2" fillId="5" borderId="0" xfId="0" applyFont="1" applyFill="1"/>
    <xf numFmtId="0" fontId="2" fillId="5" borderId="9" xfId="0" applyFont="1" applyFill="1" applyBorder="1"/>
    <xf numFmtId="44" fontId="2" fillId="5" borderId="0" xfId="0" applyNumberFormat="1" applyFont="1" applyFill="1"/>
    <xf numFmtId="0" fontId="4" fillId="5" borderId="8" xfId="0" applyFont="1" applyFill="1" applyBorder="1"/>
    <xf numFmtId="9" fontId="4" fillId="5" borderId="0" xfId="0" applyNumberFormat="1" applyFont="1" applyFill="1"/>
    <xf numFmtId="44" fontId="4" fillId="5" borderId="0" xfId="0" applyNumberFormat="1" applyFont="1" applyFill="1"/>
    <xf numFmtId="0" fontId="9" fillId="5" borderId="8" xfId="0" applyFont="1" applyFill="1" applyBorder="1"/>
    <xf numFmtId="164" fontId="9" fillId="5" borderId="0" xfId="1" applyNumberFormat="1" applyFont="1" applyFill="1" applyBorder="1"/>
    <xf numFmtId="164" fontId="9" fillId="5" borderId="0" xfId="0" applyNumberFormat="1" applyFont="1" applyFill="1"/>
    <xf numFmtId="44" fontId="2" fillId="5" borderId="9" xfId="0" applyNumberFormat="1" applyFont="1" applyFill="1" applyBorder="1"/>
    <xf numFmtId="165" fontId="4" fillId="5" borderId="0" xfId="0" applyNumberFormat="1" applyFont="1" applyFill="1"/>
    <xf numFmtId="164" fontId="4" fillId="5" borderId="0" xfId="0" applyNumberFormat="1" applyFont="1" applyFill="1"/>
    <xf numFmtId="44" fontId="4" fillId="5" borderId="9" xfId="0" applyNumberFormat="1" applyFont="1" applyFill="1" applyBorder="1"/>
    <xf numFmtId="0" fontId="5" fillId="5" borderId="5" xfId="0" applyFont="1" applyFill="1" applyBorder="1"/>
    <xf numFmtId="165" fontId="5" fillId="5" borderId="6" xfId="0" applyNumberFormat="1" applyFont="1" applyFill="1" applyBorder="1"/>
    <xf numFmtId="0" fontId="2" fillId="6" borderId="8" xfId="0" applyFont="1" applyFill="1" applyBorder="1"/>
    <xf numFmtId="0" fontId="2" fillId="6" borderId="0" xfId="0" applyFont="1" applyFill="1"/>
    <xf numFmtId="0" fontId="2" fillId="6" borderId="9" xfId="0" applyFont="1" applyFill="1" applyBorder="1"/>
    <xf numFmtId="44" fontId="2" fillId="6" borderId="0" xfId="1" applyFont="1" applyFill="1" applyBorder="1"/>
    <xf numFmtId="0" fontId="3" fillId="6" borderId="10" xfId="0" applyFont="1" applyFill="1" applyBorder="1"/>
    <xf numFmtId="165" fontId="3" fillId="6" borderId="11" xfId="0" applyNumberFormat="1" applyFont="1" applyFill="1" applyBorder="1"/>
    <xf numFmtId="165" fontId="3" fillId="5" borderId="0" xfId="0" applyNumberFormat="1" applyFont="1" applyFill="1"/>
    <xf numFmtId="0" fontId="7" fillId="5" borderId="2" xfId="0" applyFont="1" applyFill="1" applyBorder="1"/>
    <xf numFmtId="0" fontId="2" fillId="5" borderId="3" xfId="0" applyFont="1" applyFill="1" applyBorder="1"/>
    <xf numFmtId="0" fontId="3" fillId="5" borderId="8" xfId="0" applyFont="1" applyFill="1" applyBorder="1"/>
    <xf numFmtId="165" fontId="2" fillId="3" borderId="3" xfId="1" applyNumberFormat="1" applyFont="1" applyFill="1" applyBorder="1"/>
    <xf numFmtId="165" fontId="2" fillId="3" borderId="6" xfId="1" applyNumberFormat="1" applyFont="1" applyFill="1" applyBorder="1"/>
    <xf numFmtId="44" fontId="3" fillId="0" borderId="14" xfId="0" applyNumberFormat="1" applyFont="1" applyBorder="1"/>
    <xf numFmtId="44" fontId="5" fillId="0" borderId="15" xfId="0" applyNumberFormat="1" applyFont="1" applyBorder="1"/>
    <xf numFmtId="44" fontId="3" fillId="0" borderId="13" xfId="0" applyNumberFormat="1" applyFont="1" applyBorder="1"/>
    <xf numFmtId="0" fontId="2" fillId="0" borderId="14" xfId="0" applyFont="1" applyBorder="1"/>
    <xf numFmtId="44" fontId="3" fillId="0" borderId="16" xfId="0" applyNumberFormat="1" applyFont="1" applyBorder="1"/>
    <xf numFmtId="44" fontId="3" fillId="0" borderId="12" xfId="0" applyNumberFormat="1" applyFont="1" applyBorder="1"/>
    <xf numFmtId="44" fontId="2" fillId="2" borderId="1" xfId="3" applyNumberFormat="1" applyFont="1" applyFill="1" applyBorder="1" applyProtection="1">
      <protection locked="0"/>
    </xf>
    <xf numFmtId="9" fontId="3" fillId="2" borderId="1" xfId="2" applyFont="1" applyFill="1" applyBorder="1" applyProtection="1">
      <protection locked="0"/>
    </xf>
    <xf numFmtId="44" fontId="2" fillId="2" borderId="1" xfId="1" applyFont="1" applyFill="1" applyBorder="1" applyProtection="1">
      <protection locked="0"/>
    </xf>
    <xf numFmtId="8" fontId="11" fillId="2" borderId="1" xfId="3" applyNumberFormat="1" applyFont="1" applyFill="1" applyBorder="1" applyProtection="1">
      <protection locked="0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7" fillId="6" borderId="8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7" fillId="6" borderId="9" xfId="0" applyFont="1" applyFill="1" applyBorder="1" applyAlignment="1">
      <alignment horizontal="left"/>
    </xf>
    <xf numFmtId="0" fontId="7" fillId="4" borderId="8" xfId="0" applyFont="1" applyFill="1" applyBorder="1"/>
    <xf numFmtId="0" fontId="2" fillId="4" borderId="0" xfId="0" applyFont="1" applyFill="1"/>
    <xf numFmtId="0" fontId="2" fillId="4" borderId="9" xfId="0" applyFont="1" applyFill="1" applyBorder="1"/>
    <xf numFmtId="0" fontId="6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6" fillId="3" borderId="2" xfId="0" applyFont="1" applyFill="1" applyBorder="1"/>
    <xf numFmtId="0" fontId="2" fillId="3" borderId="3" xfId="0" applyFont="1" applyFill="1" applyBorder="1"/>
    <xf numFmtId="0" fontId="7" fillId="3" borderId="8" xfId="0" applyFont="1" applyFill="1" applyBorder="1"/>
    <xf numFmtId="0" fontId="2" fillId="3" borderId="0" xfId="0" applyFont="1" applyFill="1"/>
    <xf numFmtId="0" fontId="6" fillId="3" borderId="8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9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49" fontId="2" fillId="0" borderId="0" xfId="5" applyNumberFormat="1" applyAlignment="1">
      <alignment horizontal="left"/>
    </xf>
    <xf numFmtId="0" fontId="2" fillId="0" borderId="0" xfId="5"/>
    <xf numFmtId="49" fontId="2" fillId="0" borderId="17" xfId="5" applyNumberFormat="1" applyBorder="1"/>
    <xf numFmtId="10" fontId="2" fillId="0" borderId="17" xfId="5" applyNumberFormat="1" applyBorder="1"/>
    <xf numFmtId="0" fontId="2" fillId="0" borderId="1" xfId="5" applyBorder="1" applyAlignment="1">
      <alignment horizontal="center"/>
    </xf>
    <xf numFmtId="0" fontId="2" fillId="0" borderId="1" xfId="5" applyBorder="1" applyAlignment="1">
      <alignment horizontal="center"/>
    </xf>
    <xf numFmtId="49" fontId="3" fillId="0" borderId="18" xfId="5" applyNumberFormat="1" applyFont="1" applyBorder="1" applyAlignment="1">
      <alignment horizontal="left" wrapText="1"/>
    </xf>
    <xf numFmtId="49" fontId="3" fillId="0" borderId="19" xfId="5" applyNumberFormat="1" applyFont="1" applyBorder="1" applyAlignment="1">
      <alignment horizontal="center" wrapText="1"/>
    </xf>
    <xf numFmtId="0" fontId="3" fillId="0" borderId="19" xfId="5" applyFont="1" applyBorder="1" applyAlignment="1">
      <alignment horizontal="center" wrapText="1"/>
    </xf>
    <xf numFmtId="43" fontId="3" fillId="0" borderId="19" xfId="4" applyFont="1" applyFill="1" applyBorder="1" applyAlignment="1">
      <alignment horizontal="center" wrapText="1"/>
    </xf>
    <xf numFmtId="43" fontId="3" fillId="0" borderId="19" xfId="7" applyFont="1" applyFill="1" applyBorder="1" applyAlignment="1">
      <alignment horizontal="center" wrapText="1"/>
    </xf>
    <xf numFmtId="43" fontId="3" fillId="0" borderId="20" xfId="7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3" quotePrefix="1" applyFont="1" applyBorder="1" applyAlignment="1">
      <alignment horizontal="left"/>
    </xf>
    <xf numFmtId="49" fontId="2" fillId="0" borderId="1" xfId="3" applyNumberFormat="1" applyFont="1" applyBorder="1"/>
    <xf numFmtId="0" fontId="2" fillId="0" borderId="1" xfId="3" applyFont="1" applyBorder="1"/>
    <xf numFmtId="44" fontId="0" fillId="0" borderId="1" xfId="1" applyFont="1" applyFill="1" applyBorder="1"/>
    <xf numFmtId="44" fontId="0" fillId="0" borderId="21" xfId="1" applyFont="1" applyFill="1" applyBorder="1"/>
    <xf numFmtId="49" fontId="2" fillId="0" borderId="1" xfId="3" applyNumberFormat="1" applyFont="1" applyBorder="1" applyAlignment="1">
      <alignment horizontal="left"/>
    </xf>
    <xf numFmtId="49" fontId="12" fillId="0" borderId="1" xfId="5" applyNumberFormat="1" applyFont="1" applyBorder="1"/>
    <xf numFmtId="0" fontId="2" fillId="0" borderId="1" xfId="5" applyBorder="1"/>
    <xf numFmtId="49" fontId="9" fillId="0" borderId="1" xfId="6" applyNumberFormat="1" applyFont="1" applyBorder="1"/>
    <xf numFmtId="43" fontId="0" fillId="0" borderId="0" xfId="7" applyFont="1"/>
    <xf numFmtId="0" fontId="0" fillId="7" borderId="0" xfId="0" applyFill="1" applyAlignment="1">
      <alignment horizontal="left" indent="1"/>
    </xf>
    <xf numFmtId="44" fontId="0" fillId="7" borderId="0" xfId="1" applyFont="1" applyFill="1"/>
    <xf numFmtId="0" fontId="0" fillId="8" borderId="0" xfId="0" applyFill="1" applyAlignment="1">
      <alignment horizontal="left" indent="1"/>
    </xf>
    <xf numFmtId="44" fontId="0" fillId="8" borderId="0" xfId="0" applyNumberFormat="1" applyFill="1"/>
  </cellXfs>
  <cellStyles count="8">
    <cellStyle name="Comma" xfId="7" builtinId="3"/>
    <cellStyle name="Comma 2 2" xfId="4" xr:uid="{4E622CF6-A3CF-472A-A1AB-21A0860FE6EB}"/>
    <cellStyle name="Currency" xfId="1" builtinId="4"/>
    <cellStyle name="Normal" xfId="0" builtinId="0"/>
    <cellStyle name="Normal 2 2 2" xfId="3" xr:uid="{278A589E-F51C-41BA-8538-5C9A469255FC}"/>
    <cellStyle name="Normal 2 2 2 2" xfId="6" xr:uid="{39E2DA02-EF8B-41D2-B318-10CD13604B1B}"/>
    <cellStyle name="Normal 2 3" xfId="5" xr:uid="{AAB6D8E3-8D2A-48F5-BEA2-10427CD800D2}"/>
    <cellStyle name="Percent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15</xdr:row>
      <xdr:rowOff>9526</xdr:rowOff>
    </xdr:from>
    <xdr:to>
      <xdr:col>4</xdr:col>
      <xdr:colOff>50166</xdr:colOff>
      <xdr:row>29</xdr:row>
      <xdr:rowOff>108976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C6D241-C310-4CE4-BC9D-A62BFDF1E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1" y="3171826"/>
          <a:ext cx="7181850" cy="3034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di\AppData\Local\Microsoft\Windows\INetCache\Content.Outlook\GFB895D6\JW%20Wor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PPO/Provost/PRICE%20Documents/CIP%20codes/CIP%20codes%20July%2011/Step%203%20Calcul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PPO/Provost/PRICE%20Documents/CIP%20codes/MASTER_UI_CIP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upahr.org/wp-content/uploads/2017/07/4-Year_Faculty_Survey_Participation_Integrated_Template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upahr769-my.sharepoint.com/personal/jbichsel_cupahr_org/Documents/Research/Salary%20Surveys/2017%20SPITs/Administrators%20Survey%20Participation%20Integrated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andalsuidaho.sharepoint.com/Users/lodi/AppData/Local/Microsoft/Windows/INetCache/Content.Outlook/GFB895D6/JW%20Work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PPO/AcademicFinance/CIP%20codes/drafts%20and%20previous%20versions/step%203%20CIP%20Working%20Copy%20with%20gender%20graph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https://outlook.office.com/owa/wopi/files/d6a8515c-5d72-41f5-9762-6c10c9dfb58e@uidaho.edu/AQMkAGQ2YTg1MTVjLTVkNzItNDFmNS05NzYyLTZjMTBjOWRmYjU4ZQBGAAAD5f1bhS-gtkaL845rqcGECgcAHqXeWdiHj0euYfjav9fnewAAAgEMAAAAHqXeWdiHj0euYfjav9fnewADCe8foQAAAAESABAAU-yTBxIBiEONHmQwC3f1lQ==_WQKHlN943AgBAQEAAAA=/WOPIServiceId_FP_EXCHANGE_ORGID/WOPIUserId_6024c35f-1559-47fa-81f4-008da8699fcb/CEC%20Spreadsheets/FY23/FY23%20Master%20Faculty%20Salary%20Information%20Report_FINAL%2005.09.22.xlsx?8FF754D8" TargetMode="External"/><Relationship Id="rId1" Type="http://schemas.openxmlformats.org/officeDocument/2006/relationships/externalLinkPath" Target="file:///\\8FF754D8\FY23%20Master%20Faculty%20Salary%20Information%20Report_FINAL%2005.09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y College"/>
      <sheetName val="Avg Time in Rank Associate"/>
      <sheetName val="Faculty Mkt and Target"/>
      <sheetName val="SalaryByCIP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 3"/>
      <sheetName val="SalaryByCIP"/>
      <sheetName val="LongevityTargets"/>
    </sheetNames>
    <sheetDataSet>
      <sheetData sheetId="0"/>
      <sheetData sheetId="1"/>
      <sheetData sheetId="2">
        <row r="2">
          <cell r="A2" t="str">
            <v>Assistant Professor</v>
          </cell>
        </row>
        <row r="3">
          <cell r="A3" t="str">
            <v>Assistant Professor</v>
          </cell>
        </row>
        <row r="4">
          <cell r="A4" t="str">
            <v>Assistant Professor</v>
          </cell>
        </row>
        <row r="5">
          <cell r="A5" t="str">
            <v>Assistant Professor</v>
          </cell>
        </row>
        <row r="6">
          <cell r="A6" t="str">
            <v>Assistant Professor</v>
          </cell>
        </row>
        <row r="7">
          <cell r="A7" t="str">
            <v>Assistant Professor</v>
          </cell>
        </row>
        <row r="8">
          <cell r="A8" t="str">
            <v>Assistant Professor</v>
          </cell>
        </row>
        <row r="9">
          <cell r="A9" t="str">
            <v>Assistant Professor</v>
          </cell>
        </row>
        <row r="10">
          <cell r="A10" t="str">
            <v>Assistant Professor</v>
          </cell>
        </row>
        <row r="11">
          <cell r="A11" t="str">
            <v>Associate Professor</v>
          </cell>
        </row>
        <row r="12">
          <cell r="A12" t="str">
            <v>Associate Professor</v>
          </cell>
        </row>
        <row r="13">
          <cell r="A13" t="str">
            <v>Associate Professor</v>
          </cell>
        </row>
        <row r="14">
          <cell r="A14" t="str">
            <v>Associate Professor</v>
          </cell>
        </row>
        <row r="15">
          <cell r="A15" t="str">
            <v>Associate Professor</v>
          </cell>
        </row>
        <row r="16">
          <cell r="A16" t="str">
            <v>Associate Professor</v>
          </cell>
        </row>
        <row r="17">
          <cell r="A17" t="str">
            <v>Associate Professor</v>
          </cell>
        </row>
        <row r="18">
          <cell r="A18" t="str">
            <v>Associate Professor</v>
          </cell>
        </row>
        <row r="19">
          <cell r="A19" t="str">
            <v>Associate Professor</v>
          </cell>
        </row>
        <row r="20">
          <cell r="A20" t="str">
            <v>Associate Professor</v>
          </cell>
        </row>
        <row r="21">
          <cell r="A21" t="str">
            <v>Associate Professor</v>
          </cell>
        </row>
        <row r="22">
          <cell r="A22" t="str">
            <v>Associate Professor</v>
          </cell>
        </row>
        <row r="23">
          <cell r="A23" t="str">
            <v>Associate Professor</v>
          </cell>
        </row>
        <row r="24">
          <cell r="A24" t="str">
            <v>Associate Professor</v>
          </cell>
        </row>
        <row r="25">
          <cell r="A25" t="str">
            <v>Associate Professor</v>
          </cell>
        </row>
        <row r="26">
          <cell r="A26" t="str">
            <v>Associate Professor</v>
          </cell>
        </row>
        <row r="27">
          <cell r="A27" t="str">
            <v>Associate Professor</v>
          </cell>
        </row>
        <row r="28">
          <cell r="A28" t="str">
            <v>Associate Professor</v>
          </cell>
        </row>
        <row r="29">
          <cell r="A29" t="str">
            <v>Associate Professor</v>
          </cell>
        </row>
        <row r="30">
          <cell r="A30" t="str">
            <v>Associate Professor</v>
          </cell>
        </row>
        <row r="31">
          <cell r="A31" t="str">
            <v>Associate Professor</v>
          </cell>
        </row>
        <row r="32">
          <cell r="A32" t="str">
            <v>Associate Professor</v>
          </cell>
        </row>
        <row r="33">
          <cell r="A33" t="str">
            <v>Associate Professor</v>
          </cell>
        </row>
        <row r="34">
          <cell r="A34" t="str">
            <v>Associate Professor</v>
          </cell>
        </row>
        <row r="35">
          <cell r="A35" t="str">
            <v>Associate Professor</v>
          </cell>
        </row>
        <row r="36">
          <cell r="A36" t="str">
            <v>Associate Professor</v>
          </cell>
        </row>
        <row r="37">
          <cell r="A37" t="str">
            <v>Associate Professor</v>
          </cell>
        </row>
        <row r="38">
          <cell r="A38" t="str">
            <v>Associate Professor</v>
          </cell>
        </row>
        <row r="39">
          <cell r="A39" t="str">
            <v>Associate Professor</v>
          </cell>
        </row>
        <row r="40">
          <cell r="A40" t="str">
            <v>Associate Professor</v>
          </cell>
        </row>
        <row r="41">
          <cell r="A41" t="str">
            <v>Associate Professor</v>
          </cell>
        </row>
        <row r="42">
          <cell r="A42" t="str">
            <v>Associate Professor</v>
          </cell>
        </row>
        <row r="43">
          <cell r="A43" t="str">
            <v>Associate Professor</v>
          </cell>
        </row>
        <row r="44">
          <cell r="A44" t="str">
            <v>Associate Professor</v>
          </cell>
        </row>
        <row r="45">
          <cell r="A45" t="str">
            <v>Associate Professor</v>
          </cell>
        </row>
        <row r="46">
          <cell r="A46" t="str">
            <v>Associate Professor</v>
          </cell>
        </row>
        <row r="47">
          <cell r="A47" t="str">
            <v>Associate Professor</v>
          </cell>
        </row>
        <row r="48">
          <cell r="A48" t="str">
            <v>Associate Professor</v>
          </cell>
        </row>
        <row r="49">
          <cell r="A49" t="str">
            <v>Associate Professor</v>
          </cell>
        </row>
        <row r="50">
          <cell r="A50" t="str">
            <v>Associate Professor</v>
          </cell>
        </row>
        <row r="51">
          <cell r="A51" t="str">
            <v>Associate Professor</v>
          </cell>
        </row>
        <row r="52">
          <cell r="A52" t="str">
            <v>Associate Professor</v>
          </cell>
        </row>
        <row r="53">
          <cell r="A53" t="str">
            <v>Associate Professor</v>
          </cell>
        </row>
        <row r="54">
          <cell r="A54" t="str">
            <v>Associate Professor</v>
          </cell>
        </row>
        <row r="55">
          <cell r="A55" t="str">
            <v>Associate Professor</v>
          </cell>
        </row>
        <row r="56">
          <cell r="A56" t="str">
            <v>Associate Professor</v>
          </cell>
        </row>
        <row r="57">
          <cell r="A57" t="str">
            <v>Professor</v>
          </cell>
        </row>
        <row r="58">
          <cell r="A58" t="str">
            <v>Professor</v>
          </cell>
        </row>
        <row r="59">
          <cell r="A59" t="str">
            <v>Professor</v>
          </cell>
        </row>
        <row r="60">
          <cell r="A60" t="str">
            <v>Professor</v>
          </cell>
        </row>
        <row r="61">
          <cell r="A61" t="str">
            <v>Professor</v>
          </cell>
        </row>
        <row r="62">
          <cell r="A62" t="str">
            <v>Professor</v>
          </cell>
        </row>
        <row r="63">
          <cell r="A63" t="str">
            <v>Professor</v>
          </cell>
        </row>
        <row r="64">
          <cell r="A64" t="str">
            <v>Professor</v>
          </cell>
        </row>
        <row r="65">
          <cell r="A65" t="str">
            <v>Professor</v>
          </cell>
        </row>
        <row r="66">
          <cell r="A66" t="str">
            <v>Professor</v>
          </cell>
        </row>
        <row r="67">
          <cell r="A67" t="str">
            <v>Professor</v>
          </cell>
        </row>
        <row r="68">
          <cell r="A68" t="str">
            <v>Professor</v>
          </cell>
        </row>
        <row r="69">
          <cell r="A69" t="str">
            <v>Professor</v>
          </cell>
        </row>
        <row r="70">
          <cell r="A70" t="str">
            <v>Professor</v>
          </cell>
        </row>
        <row r="71">
          <cell r="A71" t="str">
            <v>Professor</v>
          </cell>
        </row>
        <row r="72">
          <cell r="A72" t="str">
            <v>Professor</v>
          </cell>
        </row>
        <row r="73">
          <cell r="A73" t="str">
            <v>Professor</v>
          </cell>
        </row>
        <row r="74">
          <cell r="A74" t="str">
            <v>Professor</v>
          </cell>
        </row>
        <row r="75">
          <cell r="A75" t="str">
            <v>Professor</v>
          </cell>
        </row>
        <row r="76">
          <cell r="A76" t="str">
            <v>Professor</v>
          </cell>
        </row>
        <row r="77">
          <cell r="A77" t="str">
            <v>Professor</v>
          </cell>
        </row>
        <row r="78">
          <cell r="A78" t="str">
            <v>Professor</v>
          </cell>
        </row>
        <row r="79">
          <cell r="A79" t="str">
            <v>Professor</v>
          </cell>
        </row>
        <row r="80">
          <cell r="A80" t="str">
            <v>Professor</v>
          </cell>
        </row>
        <row r="81">
          <cell r="A81" t="str">
            <v>Professor</v>
          </cell>
        </row>
        <row r="82">
          <cell r="A82" t="str">
            <v>Professor</v>
          </cell>
        </row>
        <row r="83">
          <cell r="A83" t="str">
            <v>Professor</v>
          </cell>
        </row>
        <row r="84">
          <cell r="A84" t="str">
            <v>Professor</v>
          </cell>
        </row>
        <row r="85">
          <cell r="A85" t="str">
            <v>Professor</v>
          </cell>
        </row>
        <row r="86">
          <cell r="A86" t="str">
            <v>Professor</v>
          </cell>
        </row>
        <row r="87">
          <cell r="A87" t="str">
            <v>Professor</v>
          </cell>
        </row>
        <row r="88">
          <cell r="A88" t="str">
            <v>Professor</v>
          </cell>
        </row>
        <row r="89">
          <cell r="A89" t="str">
            <v>Professor</v>
          </cell>
        </row>
        <row r="90">
          <cell r="A90" t="str">
            <v>Professor</v>
          </cell>
        </row>
        <row r="91">
          <cell r="A91" t="str">
            <v>Professor</v>
          </cell>
        </row>
        <row r="92">
          <cell r="A92" t="str">
            <v>Professor</v>
          </cell>
        </row>
        <row r="93">
          <cell r="A93" t="str">
            <v>Professor</v>
          </cell>
        </row>
        <row r="94">
          <cell r="A94" t="str">
            <v>Professor</v>
          </cell>
        </row>
        <row r="95">
          <cell r="A95" t="str">
            <v>Professor</v>
          </cell>
        </row>
        <row r="96">
          <cell r="A96" t="str">
            <v>Professor</v>
          </cell>
        </row>
        <row r="97">
          <cell r="A97" t="str">
            <v>Professor</v>
          </cell>
        </row>
        <row r="98">
          <cell r="A98" t="str">
            <v>Professor</v>
          </cell>
        </row>
        <row r="99">
          <cell r="A99" t="str">
            <v>Professor</v>
          </cell>
        </row>
        <row r="100">
          <cell r="A100" t="str">
            <v>Professor</v>
          </cell>
        </row>
        <row r="101">
          <cell r="A101" t="str">
            <v>Professor</v>
          </cell>
        </row>
        <row r="102">
          <cell r="A102" t="str">
            <v>Professor</v>
          </cell>
        </row>
        <row r="103">
          <cell r="A103" t="str">
            <v>Distinguished Professor</v>
          </cell>
        </row>
        <row r="104">
          <cell r="A104" t="str">
            <v>Distinguished Professor</v>
          </cell>
        </row>
        <row r="105">
          <cell r="A105" t="str">
            <v>Distinguished Professor</v>
          </cell>
        </row>
        <row r="106">
          <cell r="A106" t="str">
            <v>Distinguished Professor</v>
          </cell>
        </row>
        <row r="107">
          <cell r="A107" t="str">
            <v>Distinguished Professor</v>
          </cell>
        </row>
        <row r="108">
          <cell r="A108" t="str">
            <v>Distinguished Professor</v>
          </cell>
        </row>
        <row r="109">
          <cell r="A109" t="str">
            <v>Distinguished Professor</v>
          </cell>
        </row>
        <row r="110">
          <cell r="A110" t="str">
            <v>Distinguished Professor</v>
          </cell>
        </row>
        <row r="111">
          <cell r="A111" t="str">
            <v>Distinguished Professor</v>
          </cell>
        </row>
        <row r="112">
          <cell r="A112" t="str">
            <v>Distinguished Professor</v>
          </cell>
        </row>
        <row r="113">
          <cell r="A113" t="str">
            <v>Distinguished Professor</v>
          </cell>
        </row>
        <row r="114">
          <cell r="A114" t="str">
            <v>Distinguished Professor</v>
          </cell>
        </row>
        <row r="115">
          <cell r="A115" t="str">
            <v>Distinguished Professor</v>
          </cell>
        </row>
        <row r="116">
          <cell r="A116" t="str">
            <v>Distinguished Professor</v>
          </cell>
        </row>
        <row r="117">
          <cell r="A117" t="str">
            <v>Distinguished Professor</v>
          </cell>
        </row>
        <row r="118">
          <cell r="A118" t="str">
            <v>Distinguished Professor</v>
          </cell>
        </row>
        <row r="119">
          <cell r="A119" t="str">
            <v>Distinguished Professor</v>
          </cell>
        </row>
        <row r="120">
          <cell r="A120" t="str">
            <v>Distinguished Professor</v>
          </cell>
        </row>
        <row r="121">
          <cell r="A121" t="str">
            <v>Distinguished Professor</v>
          </cell>
        </row>
        <row r="122">
          <cell r="A122" t="str">
            <v>Distinguished Professor</v>
          </cell>
        </row>
        <row r="123">
          <cell r="A123" t="str">
            <v>Distinguished Professor</v>
          </cell>
        </row>
        <row r="124">
          <cell r="A124" t="str">
            <v>Distinguished Professor</v>
          </cell>
        </row>
        <row r="125">
          <cell r="A125" t="str">
            <v>Distinguished Professor</v>
          </cell>
        </row>
        <row r="126">
          <cell r="A126" t="str">
            <v>Distinguished Professor</v>
          </cell>
        </row>
        <row r="127">
          <cell r="A127" t="str">
            <v>Distinguished Professor</v>
          </cell>
        </row>
        <row r="128">
          <cell r="A128" t="str">
            <v>Distinguished Professor</v>
          </cell>
        </row>
        <row r="129">
          <cell r="A129" t="str">
            <v>Distinguished Professor</v>
          </cell>
        </row>
        <row r="130">
          <cell r="A130" t="str">
            <v>Distinguished Professor</v>
          </cell>
        </row>
        <row r="131">
          <cell r="A131" t="str">
            <v>Distinguished Professor</v>
          </cell>
        </row>
        <row r="132">
          <cell r="A132" t="str">
            <v>Distinguished Professor</v>
          </cell>
        </row>
        <row r="133">
          <cell r="A133" t="str">
            <v>Distinguished Professor</v>
          </cell>
        </row>
        <row r="134">
          <cell r="A134" t="str">
            <v>Distinguished Professor</v>
          </cell>
        </row>
        <row r="135">
          <cell r="A135" t="str">
            <v>Distinguished Professor</v>
          </cell>
        </row>
        <row r="136">
          <cell r="A136" t="str">
            <v>Distinguished Professor</v>
          </cell>
        </row>
        <row r="137">
          <cell r="A137" t="str">
            <v>Distinguished Professor</v>
          </cell>
        </row>
        <row r="138">
          <cell r="A138" t="str">
            <v>Distinguished Professor</v>
          </cell>
        </row>
        <row r="139">
          <cell r="A139" t="str">
            <v>Distinguished Professor</v>
          </cell>
        </row>
        <row r="140">
          <cell r="A140" t="str">
            <v>Distinguished Professor</v>
          </cell>
        </row>
        <row r="141">
          <cell r="A141" t="str">
            <v>Distinguished Professor</v>
          </cell>
        </row>
        <row r="142">
          <cell r="A142" t="str">
            <v>Distinguished Professor</v>
          </cell>
        </row>
        <row r="143">
          <cell r="A143" t="str">
            <v>Distinguished Professor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 digit cip titles"/>
      <sheetName val="FINAL AY17 18 CIP List"/>
      <sheetName val="AY2017 18 Registry to publish"/>
      <sheetName val="compare 7-2017 to 8-25-17"/>
      <sheetName val="from Dale 8-25-17"/>
      <sheetName val="QUERY_FOR_IR_CMD_DEPTCOL_0004"/>
      <sheetName val="Raw CIP CMD 08-24-17"/>
      <sheetName val="compare 7-2017 to 8-24-17"/>
      <sheetName val="UI_CIP_Jul2017 by college"/>
      <sheetName val="UI_CIP 8-8-17"/>
      <sheetName val="UI_CIP_Jul2017"/>
      <sheetName val="Coll_Dept_Maj_CIP"/>
      <sheetName val="NSC CIP2010 4-DIGIT CIP CODES"/>
      <sheetName val="NCS CIP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 TEMPLATE"/>
      <sheetName val="UPLOAD DIRECTIONS"/>
      <sheetName val="SURVEY INSTRUCTIONS"/>
      <sheetName val="INSTITUTIONAL BASICS"/>
      <sheetName val="6-DIGIT CIP CODES"/>
      <sheetName val="4-DIGIT CIP CODES"/>
      <sheetName val="IMPORTANT DATES"/>
      <sheetName val="PRICING AND ORDE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 TEMPLATE"/>
      <sheetName val="UPLOAD DIRECTIONS"/>
      <sheetName val="SURVEY INSTRUCTIONS"/>
      <sheetName val="INSTITUTIONAL BASICS"/>
      <sheetName val="POSITION DESCRIPTIONS"/>
      <sheetName val="IMPORTANT DATES"/>
      <sheetName val="PRICING AND ORDERIN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By College"/>
      <sheetName val="Avg Time in Rank Associate"/>
      <sheetName val="Faculty Mkt and Target"/>
      <sheetName val="SalaryByCIP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urrent salary"/>
      <sheetName val="DATA"/>
      <sheetName val="Summary By College"/>
      <sheetName val="Avg Time in Rank Associate"/>
      <sheetName val="Gender Graphs"/>
      <sheetName val="JW graphs"/>
      <sheetName val="Salary Schedule A"/>
      <sheetName val="LongevityTargets"/>
      <sheetName val="Contract Ho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 20 Faculty Summary"/>
      <sheetName val="Summary Pivot"/>
      <sheetName val="Faculty Salary Information "/>
      <sheetName val="FY23 Salary Table for MBC"/>
      <sheetName val="LongevityTargets"/>
      <sheetName val="Admin CUPA Rates"/>
      <sheetName val="Gen Ed % per PCN_KHR"/>
      <sheetName val="Stipend Basis Master"/>
      <sheetName val="Column AY KEY"/>
      <sheetName val="Stipend Report"/>
      <sheetName val="Pivot Table Data"/>
      <sheetName val="Top 20 Data"/>
      <sheetName val="FY23 Master Faculty Salary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5056C2-F861-4ABA-BBDB-582D32A7FD43}" name="Table135" displayName="Table135" ref="A2:J136" totalsRowShown="0" headerRowDxfId="14" dataDxfId="13" headerRowBorderDxfId="11" tableBorderDxfId="12" totalsRowBorderDxfId="10" headerRowCellStyle="Comma" dataCellStyle="Currency">
  <autoFilter ref="A2:J136" xr:uid="{D25056C2-F861-4ABA-BBDB-582D32A7FD43}"/>
  <tableColumns count="10">
    <tableColumn id="1" xr3:uid="{56BB3432-CE20-44D5-88F1-8173C3DBF1BB}" name="4 DIGIT CIP" dataDxfId="9"/>
    <tableColumn id="2" xr3:uid="{84A14FFA-FC48-4C93-9447-359D72783E0E}" name="College" dataDxfId="8"/>
    <tableColumn id="3" xr3:uid="{FA33A6CD-EAB1-4A20-8DA0-168C1E00B931}" name="CIP CODE" dataDxfId="7"/>
    <tableColumn id="4" xr3:uid="{4BBF7753-23C1-4AAC-ABC7-B7010356DAA3}" name="CIP DISCIPLINE" dataDxfId="6"/>
    <tableColumn id="5" xr3:uid="{883AACA1-5922-4521-80C7-FC62FB2A615A}" name="Post Doc" dataDxfId="5" dataCellStyle="Currency"/>
    <tableColumn id="6" xr3:uid="{684438E4-ED9C-4DA2-AD20-B1AFC680A944}" name="Instructor" dataDxfId="4" dataCellStyle="Currency"/>
    <tableColumn id="7" xr3:uid="{C26341A0-6709-4D43-9760-ECD509812F47}" name="Senior Instructor" dataDxfId="3" dataCellStyle="Currency"/>
    <tableColumn id="8" xr3:uid="{024B854C-3048-48CD-B9F8-888DA3AE8717}" name="Assistant Professor" dataDxfId="2" dataCellStyle="Currency"/>
    <tableColumn id="9" xr3:uid="{14E438C9-1A86-46F2-A573-67E6C60D9259}" name="Associate Professor" dataDxfId="1" dataCellStyle="Currency"/>
    <tableColumn id="10" xr3:uid="{FC48E544-0A21-4DE4-A480-14E74770194A}" name="Professor &amp; Distinguished Professor" dataDxfId="0" dataCellStyle="Currency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22776-BDFE-432C-8BB8-C0E83725EC3F}">
  <dimension ref="A1:I25"/>
  <sheetViews>
    <sheetView tabSelected="1" workbookViewId="0">
      <selection activeCell="G23" sqref="G23"/>
    </sheetView>
  </sheetViews>
  <sheetFormatPr defaultColWidth="9.109375" defaultRowHeight="15" x14ac:dyDescent="0.35"/>
  <cols>
    <col min="1" max="1" width="49.77734375" style="1" customWidth="1"/>
    <col min="2" max="2" width="20.44140625" style="1" customWidth="1"/>
    <col min="3" max="3" width="23.77734375" style="1" bestFit="1" customWidth="1"/>
    <col min="4" max="4" width="19.77734375" style="1" customWidth="1"/>
    <col min="5" max="5" width="9.109375" style="1"/>
    <col min="6" max="6" width="60.109375" style="1" customWidth="1"/>
    <col min="7" max="7" width="20" style="1" customWidth="1"/>
    <col min="8" max="8" width="21.44140625" style="1" customWidth="1"/>
    <col min="9" max="9" width="17.109375" style="1" customWidth="1"/>
    <col min="10" max="16384" width="9.109375" style="1"/>
  </cols>
  <sheetData>
    <row r="1" spans="1:9" ht="18.600000000000001" x14ac:dyDescent="0.4">
      <c r="A1" s="88" t="s">
        <v>0</v>
      </c>
      <c r="B1" s="89"/>
      <c r="C1" s="89"/>
      <c r="D1" s="7"/>
      <c r="F1" s="85" t="s">
        <v>5</v>
      </c>
      <c r="G1" s="86"/>
      <c r="H1" s="87"/>
    </row>
    <row r="2" spans="1:9" x14ac:dyDescent="0.35">
      <c r="A2" s="90" t="s">
        <v>1</v>
      </c>
      <c r="B2" s="91"/>
      <c r="C2" s="91"/>
      <c r="D2" s="8"/>
      <c r="F2" s="82" t="s">
        <v>26</v>
      </c>
      <c r="G2" s="83"/>
      <c r="H2" s="84"/>
    </row>
    <row r="3" spans="1:9" x14ac:dyDescent="0.35">
      <c r="A3" s="9" t="s">
        <v>2</v>
      </c>
      <c r="B3" s="75"/>
      <c r="C3" s="10"/>
      <c r="D3" s="8"/>
      <c r="F3" s="27" t="s">
        <v>2</v>
      </c>
      <c r="G3" s="72"/>
      <c r="H3" s="28"/>
    </row>
    <row r="4" spans="1:9" x14ac:dyDescent="0.35">
      <c r="A4" s="9" t="s">
        <v>13</v>
      </c>
      <c r="B4" s="73"/>
      <c r="C4" s="11">
        <f>B3*B4</f>
        <v>0</v>
      </c>
      <c r="D4" s="8"/>
      <c r="F4" s="27" t="s">
        <v>6</v>
      </c>
      <c r="G4" s="73">
        <v>1</v>
      </c>
      <c r="H4" s="29">
        <f>G3*G4</f>
        <v>0</v>
      </c>
    </row>
    <row r="5" spans="1:9" x14ac:dyDescent="0.35">
      <c r="A5" s="12" t="s">
        <v>3</v>
      </c>
      <c r="B5" s="13">
        <v>0.9</v>
      </c>
      <c r="C5" s="14">
        <f>C4*B5</f>
        <v>0</v>
      </c>
      <c r="D5" s="8"/>
      <c r="F5" s="30"/>
      <c r="G5" s="31"/>
      <c r="H5" s="32"/>
    </row>
    <row r="6" spans="1:9" ht="15.6" thickBot="1" x14ac:dyDescent="0.4">
      <c r="A6" s="9"/>
      <c r="B6" s="10"/>
      <c r="C6" s="15"/>
      <c r="D6" s="8"/>
      <c r="F6" s="33"/>
      <c r="G6" s="34"/>
      <c r="H6" s="35"/>
    </row>
    <row r="7" spans="1:9" ht="15.6" thickBot="1" x14ac:dyDescent="0.4">
      <c r="A7" s="16" t="s">
        <v>4</v>
      </c>
      <c r="B7" s="17">
        <f>(C4/1560)</f>
        <v>0</v>
      </c>
      <c r="C7" s="64">
        <f>ROUNDUP(B7,2)</f>
        <v>0</v>
      </c>
      <c r="D7" s="66">
        <f>B7*1560</f>
        <v>0</v>
      </c>
      <c r="F7" s="36" t="s">
        <v>15</v>
      </c>
      <c r="G7" s="37">
        <f>ROUNDUP(H4/1560,2)</f>
        <v>0</v>
      </c>
      <c r="H7" s="68">
        <f>G7*1560</f>
        <v>0</v>
      </c>
    </row>
    <row r="8" spans="1:9" ht="15.6" thickBot="1" x14ac:dyDescent="0.4">
      <c r="A8" s="18" t="s">
        <v>16</v>
      </c>
      <c r="B8" s="19">
        <f>ROUNDUP(C5/1560,2)</f>
        <v>0</v>
      </c>
      <c r="C8" s="65">
        <f>ROUNDUP(B8,2)</f>
        <v>0</v>
      </c>
      <c r="D8" s="67">
        <f>B8*1560</f>
        <v>0</v>
      </c>
      <c r="F8" s="4"/>
      <c r="G8" s="5"/>
      <c r="H8" s="3"/>
    </row>
    <row r="9" spans="1:9" ht="15.6" thickBot="1" x14ac:dyDescent="0.4">
      <c r="A9" s="20"/>
      <c r="B9" s="21"/>
      <c r="C9" s="22"/>
      <c r="D9" s="8"/>
      <c r="F9" s="4"/>
      <c r="G9" s="5"/>
      <c r="H9" s="3"/>
    </row>
    <row r="10" spans="1:9" ht="18.600000000000001" x14ac:dyDescent="0.4">
      <c r="A10" s="92" t="s">
        <v>14</v>
      </c>
      <c r="B10" s="93"/>
      <c r="C10" s="93"/>
      <c r="D10" s="94"/>
      <c r="F10" s="97" t="s">
        <v>11</v>
      </c>
      <c r="G10" s="98"/>
      <c r="H10" s="98"/>
      <c r="I10" s="99"/>
    </row>
    <row r="11" spans="1:9" ht="15.6" thickBot="1" x14ac:dyDescent="0.4">
      <c r="A11" s="95" t="s">
        <v>10</v>
      </c>
      <c r="B11" s="96"/>
      <c r="C11" s="23" t="s">
        <v>9</v>
      </c>
      <c r="D11" s="8"/>
      <c r="F11" s="38" t="s">
        <v>2</v>
      </c>
      <c r="G11" s="74"/>
      <c r="H11" s="39"/>
      <c r="I11" s="40"/>
    </row>
    <row r="12" spans="1:9" x14ac:dyDescent="0.35">
      <c r="A12" s="24" t="s">
        <v>7</v>
      </c>
      <c r="B12" s="25">
        <f>(D7/0.8182)/2080</f>
        <v>0</v>
      </c>
      <c r="C12" s="25">
        <f>ROUNDUP(B12,2)</f>
        <v>0</v>
      </c>
      <c r="D12" s="66">
        <f>C12*2080</f>
        <v>0</v>
      </c>
      <c r="E12" s="2"/>
      <c r="F12" s="38" t="s">
        <v>12</v>
      </c>
      <c r="G12" s="73">
        <v>0.83</v>
      </c>
      <c r="H12" s="41">
        <f>G11*G12</f>
        <v>0</v>
      </c>
      <c r="I12" s="40"/>
    </row>
    <row r="13" spans="1:9" ht="15.6" thickBot="1" x14ac:dyDescent="0.4">
      <c r="A13" s="18" t="s">
        <v>8</v>
      </c>
      <c r="B13" s="26">
        <f>(D8/0.8182)/2080</f>
        <v>0</v>
      </c>
      <c r="C13" s="26">
        <f>ROUNDUP(B13,2)</f>
        <v>0</v>
      </c>
      <c r="D13" s="67">
        <f>C13*2080</f>
        <v>0</v>
      </c>
      <c r="E13" s="3"/>
      <c r="F13" s="42" t="s">
        <v>27</v>
      </c>
      <c r="G13" s="43">
        <v>0.9</v>
      </c>
      <c r="H13" s="44">
        <f>H12*G13</f>
        <v>0</v>
      </c>
      <c r="I13" s="40"/>
    </row>
    <row r="14" spans="1:9" x14ac:dyDescent="0.35">
      <c r="A14" s="4"/>
      <c r="B14" s="6"/>
      <c r="C14" s="6"/>
      <c r="D14" s="3"/>
      <c r="E14" s="3"/>
      <c r="F14" s="45" t="s">
        <v>17</v>
      </c>
      <c r="G14" s="46">
        <f>(H12/1560)</f>
        <v>0</v>
      </c>
      <c r="H14" s="47">
        <f>ROUNDUP(G14,2)</f>
        <v>0</v>
      </c>
      <c r="I14" s="48">
        <f>H14*1560</f>
        <v>0</v>
      </c>
    </row>
    <row r="15" spans="1:9" ht="15.6" thickBot="1" x14ac:dyDescent="0.4">
      <c r="F15" s="42" t="s">
        <v>19</v>
      </c>
      <c r="G15" s="49">
        <f>(H13/1560)</f>
        <v>0</v>
      </c>
      <c r="H15" s="50">
        <f>ROUNDUP(G15,2)</f>
        <v>0</v>
      </c>
      <c r="I15" s="51">
        <f>H15*1560</f>
        <v>0</v>
      </c>
    </row>
    <row r="16" spans="1:9" x14ac:dyDescent="0.35">
      <c r="F16" s="61" t="s">
        <v>20</v>
      </c>
      <c r="G16" s="62"/>
      <c r="H16" s="62"/>
      <c r="I16" s="69"/>
    </row>
    <row r="17" spans="6:9" x14ac:dyDescent="0.35">
      <c r="F17" s="63" t="s">
        <v>24</v>
      </c>
      <c r="G17" s="60">
        <f>(I14/0.8182)/2080</f>
        <v>0</v>
      </c>
      <c r="H17" s="60">
        <f>ROUNDUP(G17,2)</f>
        <v>0</v>
      </c>
      <c r="I17" s="70">
        <f>(H17*2080)</f>
        <v>0</v>
      </c>
    </row>
    <row r="18" spans="6:9" ht="15.6" thickBot="1" x14ac:dyDescent="0.4">
      <c r="F18" s="52" t="s">
        <v>18</v>
      </c>
      <c r="G18" s="53">
        <f>(I15/0.8182)/2080</f>
        <v>0</v>
      </c>
      <c r="H18" s="53">
        <f>ROUNDUP(G18,2)</f>
        <v>0</v>
      </c>
      <c r="I18" s="67">
        <f>(H18*2080)</f>
        <v>0</v>
      </c>
    </row>
    <row r="20" spans="6:9" ht="15.6" thickBot="1" x14ac:dyDescent="0.4"/>
    <row r="21" spans="6:9" ht="18.600000000000001" x14ac:dyDescent="0.4">
      <c r="F21" s="76" t="s">
        <v>21</v>
      </c>
      <c r="G21" s="77"/>
      <c r="H21" s="77"/>
      <c r="I21" s="78"/>
    </row>
    <row r="22" spans="6:9" ht="19.5" customHeight="1" x14ac:dyDescent="0.35">
      <c r="F22" s="79" t="s">
        <v>25</v>
      </c>
      <c r="G22" s="80"/>
      <c r="H22" s="80"/>
      <c r="I22" s="81"/>
    </row>
    <row r="23" spans="6:9" x14ac:dyDescent="0.35">
      <c r="F23" s="54" t="s">
        <v>22</v>
      </c>
      <c r="G23" s="72"/>
      <c r="H23" s="55"/>
      <c r="I23" s="56"/>
    </row>
    <row r="24" spans="6:9" ht="15.6" thickBot="1" x14ac:dyDescent="0.4">
      <c r="F24" s="54" t="s">
        <v>23</v>
      </c>
      <c r="G24" s="57">
        <f>G23*0.8182</f>
        <v>0</v>
      </c>
      <c r="H24" s="55"/>
      <c r="I24" s="56"/>
    </row>
    <row r="25" spans="6:9" ht="15.6" thickBot="1" x14ac:dyDescent="0.4">
      <c r="F25" s="58" t="s">
        <v>17</v>
      </c>
      <c r="G25" s="59">
        <f>(G24/1560)</f>
        <v>0</v>
      </c>
      <c r="H25" s="59">
        <f>ROUNDUP(G25,2)</f>
        <v>0</v>
      </c>
      <c r="I25" s="71">
        <f>H25*1560</f>
        <v>0</v>
      </c>
    </row>
  </sheetData>
  <sheetProtection algorithmName="SHA-512" hashValue="j0vxuSWHvG8DtnGDTadgWhx5oe04KR1aUYZrKs5bdf+PguQ+ZceRk3pPr2QcTVpLX4LgbtJASu/fdO2H73WwFg==" saltValue="1/+vdxSVGiGShKiBo4jpaw==" spinCount="100000" sheet="1" objects="1" scenarios="1" selectLockedCells="1"/>
  <mergeCells count="9">
    <mergeCell ref="F21:I21"/>
    <mergeCell ref="F22:I22"/>
    <mergeCell ref="F2:H2"/>
    <mergeCell ref="F1:H1"/>
    <mergeCell ref="A1:C1"/>
    <mergeCell ref="A2:C2"/>
    <mergeCell ref="A10:D10"/>
    <mergeCell ref="A11:B11"/>
    <mergeCell ref="F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C8C5C-2CEC-400E-9FEF-4142CA613ED5}">
  <dimension ref="A1:J140"/>
  <sheetViews>
    <sheetView workbookViewId="0">
      <selection activeCell="B8" sqref="B8"/>
    </sheetView>
  </sheetViews>
  <sheetFormatPr defaultRowHeight="14.4" x14ac:dyDescent="0.3"/>
  <cols>
    <col min="1" max="1" width="8.6640625" customWidth="1"/>
    <col min="2" max="2" width="24.109375" bestFit="1" customWidth="1"/>
    <col min="3" max="3" width="19.21875" bestFit="1" customWidth="1"/>
    <col min="4" max="4" width="68" bestFit="1" customWidth="1"/>
    <col min="5" max="8" width="14.6640625" customWidth="1"/>
    <col min="9" max="10" width="14.6640625" style="122" customWidth="1"/>
  </cols>
  <sheetData>
    <row r="1" spans="1:10" ht="15" x14ac:dyDescent="0.35">
      <c r="A1" s="100" t="s">
        <v>28</v>
      </c>
      <c r="B1" s="101"/>
      <c r="C1" s="102"/>
      <c r="D1" s="103"/>
      <c r="E1" s="104" t="s">
        <v>29</v>
      </c>
      <c r="F1" s="105" t="s">
        <v>30</v>
      </c>
      <c r="G1" s="105"/>
      <c r="H1" s="105"/>
      <c r="I1" s="105"/>
      <c r="J1" s="105"/>
    </row>
    <row r="2" spans="1:10" s="112" customFormat="1" ht="45" x14ac:dyDescent="0.35">
      <c r="A2" s="106" t="s">
        <v>31</v>
      </c>
      <c r="B2" s="107" t="s">
        <v>32</v>
      </c>
      <c r="C2" s="107" t="s">
        <v>33</v>
      </c>
      <c r="D2" s="108" t="s">
        <v>34</v>
      </c>
      <c r="E2" s="108" t="s">
        <v>35</v>
      </c>
      <c r="F2" s="108" t="s">
        <v>36</v>
      </c>
      <c r="G2" s="108" t="s">
        <v>37</v>
      </c>
      <c r="H2" s="109" t="s">
        <v>38</v>
      </c>
      <c r="I2" s="110" t="s">
        <v>39</v>
      </c>
      <c r="J2" s="111" t="s">
        <v>40</v>
      </c>
    </row>
    <row r="3" spans="1:10" ht="15" x14ac:dyDescent="0.35">
      <c r="A3" s="113" t="s">
        <v>41</v>
      </c>
      <c r="B3" s="114" t="s">
        <v>42</v>
      </c>
      <c r="C3" s="114" t="s">
        <v>43</v>
      </c>
      <c r="D3" s="115" t="s">
        <v>44</v>
      </c>
      <c r="E3" s="116">
        <v>52162.192011000006</v>
      </c>
      <c r="F3" s="116">
        <v>75345.388460333343</v>
      </c>
      <c r="G3" s="116">
        <v>81141.187572666662</v>
      </c>
      <c r="H3" s="116">
        <v>97486.26218333334</v>
      </c>
      <c r="I3" s="116">
        <v>115915.98224666667</v>
      </c>
      <c r="J3" s="117">
        <v>146692.75301666665</v>
      </c>
    </row>
    <row r="4" spans="1:10" ht="15" x14ac:dyDescent="0.35">
      <c r="A4" s="118" t="s">
        <v>45</v>
      </c>
      <c r="B4" s="114" t="s">
        <v>42</v>
      </c>
      <c r="C4" s="114" t="s">
        <v>46</v>
      </c>
      <c r="D4" s="115" t="s">
        <v>47</v>
      </c>
      <c r="E4" s="116"/>
      <c r="F4" s="116"/>
      <c r="G4" s="116"/>
      <c r="H4" s="116"/>
      <c r="I4" s="116"/>
      <c r="J4" s="117"/>
    </row>
    <row r="5" spans="1:10" ht="15" x14ac:dyDescent="0.35">
      <c r="A5" s="118" t="s">
        <v>48</v>
      </c>
      <c r="B5" s="114" t="s">
        <v>42</v>
      </c>
      <c r="C5" s="114" t="s">
        <v>49</v>
      </c>
      <c r="D5" s="115" t="s">
        <v>50</v>
      </c>
      <c r="E5" s="116">
        <v>43637.827238999998</v>
      </c>
      <c r="F5" s="116">
        <v>63032.417122999999</v>
      </c>
      <c r="G5" s="116">
        <v>67881.064593999996</v>
      </c>
      <c r="H5" s="116">
        <v>81437.513489999998</v>
      </c>
      <c r="I5" s="116">
        <v>96972.949420000004</v>
      </c>
      <c r="J5" s="117">
        <v>125435.45442543698</v>
      </c>
    </row>
    <row r="6" spans="1:10" ht="15" x14ac:dyDescent="0.35">
      <c r="A6" s="118" t="s">
        <v>48</v>
      </c>
      <c r="B6" s="114" t="s">
        <v>42</v>
      </c>
      <c r="C6" s="114" t="s">
        <v>51</v>
      </c>
      <c r="D6" s="115" t="s">
        <v>52</v>
      </c>
      <c r="E6" s="116">
        <v>43637.827238999998</v>
      </c>
      <c r="F6" s="116">
        <v>63032.417122999999</v>
      </c>
      <c r="G6" s="116">
        <v>67881.064593999996</v>
      </c>
      <c r="H6" s="116">
        <v>81437.513489999998</v>
      </c>
      <c r="I6" s="116">
        <v>96972.949420000004</v>
      </c>
      <c r="J6" s="117">
        <v>125435.45442543698</v>
      </c>
    </row>
    <row r="7" spans="1:10" ht="15" x14ac:dyDescent="0.35">
      <c r="A7" s="118" t="s">
        <v>53</v>
      </c>
      <c r="B7" s="114" t="s">
        <v>42</v>
      </c>
      <c r="C7" s="114" t="s">
        <v>54</v>
      </c>
      <c r="D7" s="115" t="s">
        <v>55</v>
      </c>
      <c r="E7" s="116">
        <v>44359.111831418697</v>
      </c>
      <c r="F7" s="116">
        <v>64074.27264538256</v>
      </c>
      <c r="G7" s="116">
        <v>69003.062848873509</v>
      </c>
      <c r="H7" s="116">
        <v>80405.502517677436</v>
      </c>
      <c r="I7" s="116">
        <v>98575.804069819322</v>
      </c>
      <c r="J7" s="117">
        <v>122931.47510723634</v>
      </c>
    </row>
    <row r="8" spans="1:10" ht="15" x14ac:dyDescent="0.35">
      <c r="A8" s="118" t="s">
        <v>56</v>
      </c>
      <c r="B8" s="114" t="s">
        <v>42</v>
      </c>
      <c r="C8" s="114" t="s">
        <v>57</v>
      </c>
      <c r="D8" s="115" t="s">
        <v>58</v>
      </c>
      <c r="E8" s="116">
        <v>45007.44037650001</v>
      </c>
      <c r="F8" s="116">
        <v>65010.747210500005</v>
      </c>
      <c r="G8" s="116">
        <v>70011.573919000002</v>
      </c>
      <c r="H8" s="116">
        <v>86201.692683333342</v>
      </c>
      <c r="I8" s="116">
        <v>100016.53417</v>
      </c>
      <c r="J8" s="117">
        <v>128950.78516000001</v>
      </c>
    </row>
    <row r="9" spans="1:10" ht="15" x14ac:dyDescent="0.35">
      <c r="A9" s="118" t="s">
        <v>59</v>
      </c>
      <c r="B9" s="114" t="s">
        <v>42</v>
      </c>
      <c r="C9" s="114" t="s">
        <v>60</v>
      </c>
      <c r="D9" s="115" t="s">
        <v>61</v>
      </c>
      <c r="E9" s="116">
        <v>45594.724807500002</v>
      </c>
      <c r="F9" s="116">
        <v>65859.046944166665</v>
      </c>
      <c r="G9" s="116">
        <v>70925.127478333321</v>
      </c>
      <c r="H9" s="116">
        <v>88605.78929333335</v>
      </c>
      <c r="I9" s="116">
        <v>101321.61068333335</v>
      </c>
      <c r="J9" s="117">
        <v>138782.03061666666</v>
      </c>
    </row>
    <row r="10" spans="1:10" ht="15" x14ac:dyDescent="0.35">
      <c r="A10" s="118" t="s">
        <v>62</v>
      </c>
      <c r="B10" s="114" t="s">
        <v>42</v>
      </c>
      <c r="C10" s="114" t="s">
        <v>63</v>
      </c>
      <c r="D10" s="115" t="s">
        <v>64</v>
      </c>
      <c r="E10" s="116">
        <v>43156.144440000004</v>
      </c>
      <c r="F10" s="116">
        <v>62336.653080000011</v>
      </c>
      <c r="G10" s="116">
        <v>67131.780239999993</v>
      </c>
      <c r="H10" s="116">
        <v>83201.430330000003</v>
      </c>
      <c r="I10" s="116">
        <v>95902.5432</v>
      </c>
      <c r="J10" s="117">
        <v>121544.98070999999</v>
      </c>
    </row>
    <row r="11" spans="1:10" ht="15" x14ac:dyDescent="0.35">
      <c r="A11" s="118" t="s">
        <v>62</v>
      </c>
      <c r="B11" s="114" t="s">
        <v>42</v>
      </c>
      <c r="C11" s="114" t="s">
        <v>65</v>
      </c>
      <c r="D11" s="115" t="s">
        <v>66</v>
      </c>
      <c r="E11" s="116">
        <v>43156.144440000004</v>
      </c>
      <c r="F11" s="116">
        <v>62336.653080000011</v>
      </c>
      <c r="G11" s="116">
        <v>67131.780239999993</v>
      </c>
      <c r="H11" s="116">
        <v>83201.430330000003</v>
      </c>
      <c r="I11" s="116">
        <v>95902.5432</v>
      </c>
      <c r="J11" s="117">
        <v>121544.98070999999</v>
      </c>
    </row>
    <row r="12" spans="1:10" ht="15" x14ac:dyDescent="0.35">
      <c r="A12" s="118" t="s">
        <v>62</v>
      </c>
      <c r="B12" s="114" t="s">
        <v>42</v>
      </c>
      <c r="C12" s="114" t="s">
        <v>67</v>
      </c>
      <c r="D12" s="115" t="s">
        <v>68</v>
      </c>
      <c r="E12" s="116">
        <v>43156.144440000004</v>
      </c>
      <c r="F12" s="116">
        <v>62336.653080000011</v>
      </c>
      <c r="G12" s="116">
        <v>67131.780239999993</v>
      </c>
      <c r="H12" s="116">
        <v>83201.430330000003</v>
      </c>
      <c r="I12" s="116">
        <v>95902.5432</v>
      </c>
      <c r="J12" s="117">
        <v>121544.98070999999</v>
      </c>
    </row>
    <row r="13" spans="1:10" ht="15" x14ac:dyDescent="0.35">
      <c r="A13" s="118" t="s">
        <v>62</v>
      </c>
      <c r="B13" s="114" t="s">
        <v>69</v>
      </c>
      <c r="C13" s="114" t="s">
        <v>70</v>
      </c>
      <c r="D13" s="115" t="s">
        <v>71</v>
      </c>
      <c r="E13" s="116">
        <v>43156.144440000004</v>
      </c>
      <c r="F13" s="116">
        <v>62336.653080000011</v>
      </c>
      <c r="G13" s="116">
        <v>67131.780239999993</v>
      </c>
      <c r="H13" s="116">
        <v>83201.430330000003</v>
      </c>
      <c r="I13" s="116">
        <v>95902.5432</v>
      </c>
      <c r="J13" s="117">
        <v>121544.98070999999</v>
      </c>
    </row>
    <row r="14" spans="1:10" ht="15" x14ac:dyDescent="0.35">
      <c r="A14" s="118" t="s">
        <v>72</v>
      </c>
      <c r="B14" s="114" t="s">
        <v>42</v>
      </c>
      <c r="C14" s="119" t="s">
        <v>73</v>
      </c>
      <c r="D14" s="115" t="s">
        <v>74</v>
      </c>
      <c r="E14" s="116">
        <v>45219.952344000012</v>
      </c>
      <c r="F14" s="116">
        <v>65317.708941333338</v>
      </c>
      <c r="G14" s="116">
        <v>70342.148090666669</v>
      </c>
      <c r="H14" s="116">
        <v>87401.185539999991</v>
      </c>
      <c r="I14" s="116">
        <v>100488.78298666667</v>
      </c>
      <c r="J14" s="117">
        <v>129353.49185999999</v>
      </c>
    </row>
    <row r="15" spans="1:10" ht="15" x14ac:dyDescent="0.35">
      <c r="A15" s="118" t="s">
        <v>72</v>
      </c>
      <c r="B15" s="114" t="s">
        <v>42</v>
      </c>
      <c r="C15" s="114" t="s">
        <v>75</v>
      </c>
      <c r="D15" s="115" t="s">
        <v>76</v>
      </c>
      <c r="E15" s="116">
        <v>45219.952344000012</v>
      </c>
      <c r="F15" s="116">
        <v>65317.708941333338</v>
      </c>
      <c r="G15" s="116">
        <v>70342.148090666669</v>
      </c>
      <c r="H15" s="116">
        <v>87401.185539999991</v>
      </c>
      <c r="I15" s="116">
        <v>100488.78298666667</v>
      </c>
      <c r="J15" s="117">
        <v>129353.49185999999</v>
      </c>
    </row>
    <row r="16" spans="1:10" ht="15" x14ac:dyDescent="0.35">
      <c r="A16" s="118" t="s">
        <v>77</v>
      </c>
      <c r="B16" s="114" t="s">
        <v>42</v>
      </c>
      <c r="C16" s="114" t="s">
        <v>78</v>
      </c>
      <c r="D16" s="115" t="s">
        <v>79</v>
      </c>
      <c r="E16" s="116">
        <v>56390.669398500002</v>
      </c>
      <c r="F16" s="116">
        <v>81453.18913116667</v>
      </c>
      <c r="G16" s="116">
        <v>87718.819064333336</v>
      </c>
      <c r="H16" s="116">
        <v>112529.58816333335</v>
      </c>
      <c r="I16" s="116">
        <v>125312.59866333334</v>
      </c>
      <c r="J16" s="117">
        <v>153337.41892666667</v>
      </c>
    </row>
    <row r="17" spans="1:10" ht="15" x14ac:dyDescent="0.35">
      <c r="A17" s="118" t="s">
        <v>80</v>
      </c>
      <c r="B17" s="114" t="s">
        <v>69</v>
      </c>
      <c r="C17" s="119" t="s">
        <v>81</v>
      </c>
      <c r="D17" s="115" t="s">
        <v>82</v>
      </c>
      <c r="E17" s="116">
        <v>45141.924528000003</v>
      </c>
      <c r="F17" s="116">
        <v>65205.002096000011</v>
      </c>
      <c r="G17" s="116">
        <v>70220.771487999998</v>
      </c>
      <c r="H17" s="116">
        <v>89118.938139999998</v>
      </c>
      <c r="I17" s="116">
        <v>100315.38784</v>
      </c>
      <c r="J17" s="117">
        <v>133553.08596999999</v>
      </c>
    </row>
    <row r="18" spans="1:10" ht="15" x14ac:dyDescent="0.35">
      <c r="A18" s="118" t="s">
        <v>83</v>
      </c>
      <c r="B18" s="114" t="s">
        <v>69</v>
      </c>
      <c r="C18" s="114" t="s">
        <v>84</v>
      </c>
      <c r="D18" s="115" t="s">
        <v>85</v>
      </c>
      <c r="E18" s="116">
        <v>43106.105470500006</v>
      </c>
      <c r="F18" s="116">
        <v>62264.37456850001</v>
      </c>
      <c r="G18" s="116">
        <v>67053.941842999993</v>
      </c>
      <c r="H18" s="116">
        <v>84800.743793333342</v>
      </c>
      <c r="I18" s="116">
        <v>95791.345489999992</v>
      </c>
      <c r="J18" s="117">
        <v>126747.69749666667</v>
      </c>
    </row>
    <row r="19" spans="1:10" ht="15" x14ac:dyDescent="0.35">
      <c r="A19" s="118" t="s">
        <v>86</v>
      </c>
      <c r="B19" s="114" t="s">
        <v>69</v>
      </c>
      <c r="C19" s="114" t="s">
        <v>87</v>
      </c>
      <c r="D19" s="115" t="s">
        <v>88</v>
      </c>
      <c r="E19" s="116">
        <v>40947.859539398756</v>
      </c>
      <c r="F19" s="116">
        <v>59146.908223575992</v>
      </c>
      <c r="G19" s="116">
        <v>63696.670394620298</v>
      </c>
      <c r="H19" s="116">
        <v>80960.303658114222</v>
      </c>
      <c r="I19" s="116">
        <v>90995.243420886123</v>
      </c>
      <c r="J19" s="117">
        <v>112319.21833422581</v>
      </c>
    </row>
    <row r="20" spans="1:10" ht="15" x14ac:dyDescent="0.35">
      <c r="A20" s="118" t="s">
        <v>89</v>
      </c>
      <c r="B20" s="114" t="s">
        <v>69</v>
      </c>
      <c r="C20" s="114" t="s">
        <v>90</v>
      </c>
      <c r="D20" s="115" t="s">
        <v>91</v>
      </c>
      <c r="E20" s="116">
        <v>42962.412508500005</v>
      </c>
      <c r="F20" s="116">
        <v>62056.818067833345</v>
      </c>
      <c r="G20" s="116">
        <v>66830.419457666649</v>
      </c>
      <c r="H20" s="116">
        <v>84083.697053333322</v>
      </c>
      <c r="I20" s="116">
        <v>95472.027796666676</v>
      </c>
      <c r="J20" s="117">
        <v>122029.43506666667</v>
      </c>
    </row>
    <row r="21" spans="1:10" ht="15" x14ac:dyDescent="0.35">
      <c r="A21" s="118" t="s">
        <v>89</v>
      </c>
      <c r="B21" s="114" t="s">
        <v>69</v>
      </c>
      <c r="C21" s="114" t="s">
        <v>92</v>
      </c>
      <c r="D21" s="115" t="s">
        <v>93</v>
      </c>
      <c r="E21" s="116">
        <v>42962.412508500005</v>
      </c>
      <c r="F21" s="116">
        <v>62056.818067833345</v>
      </c>
      <c r="G21" s="116">
        <v>66830.419457666649</v>
      </c>
      <c r="H21" s="116">
        <v>84083.697053333322</v>
      </c>
      <c r="I21" s="116">
        <v>95472.027796666676</v>
      </c>
      <c r="J21" s="117">
        <v>122029.43506666667</v>
      </c>
    </row>
    <row r="22" spans="1:10" ht="15" x14ac:dyDescent="0.35">
      <c r="A22" s="118" t="s">
        <v>89</v>
      </c>
      <c r="B22" s="114" t="s">
        <v>69</v>
      </c>
      <c r="C22" s="114" t="s">
        <v>94</v>
      </c>
      <c r="D22" s="115" t="s">
        <v>95</v>
      </c>
      <c r="E22" s="116">
        <v>42962.412508500005</v>
      </c>
      <c r="F22" s="116">
        <v>62056.818067833345</v>
      </c>
      <c r="G22" s="116">
        <v>66830.419457666649</v>
      </c>
      <c r="H22" s="116">
        <v>84083.697053333322</v>
      </c>
      <c r="I22" s="116">
        <v>95472.027796666676</v>
      </c>
      <c r="J22" s="117">
        <v>122029.43506666667</v>
      </c>
    </row>
    <row r="23" spans="1:10" ht="15" x14ac:dyDescent="0.35">
      <c r="A23" s="118" t="s">
        <v>96</v>
      </c>
      <c r="B23" s="114" t="s">
        <v>69</v>
      </c>
      <c r="C23" s="114" t="s">
        <v>97</v>
      </c>
      <c r="D23" s="115" t="s">
        <v>98</v>
      </c>
      <c r="E23" s="116">
        <v>41598.1432155</v>
      </c>
      <c r="F23" s="116">
        <v>60086.20686683333</v>
      </c>
      <c r="G23" s="116">
        <v>64708.222779666663</v>
      </c>
      <c r="H23" s="116">
        <v>83955.610430000001</v>
      </c>
      <c r="I23" s="116">
        <v>92440.318256666651</v>
      </c>
      <c r="J23" s="117">
        <v>113869.91746333333</v>
      </c>
    </row>
    <row r="24" spans="1:10" ht="15" x14ac:dyDescent="0.35">
      <c r="A24" s="118" t="s">
        <v>99</v>
      </c>
      <c r="B24" s="114" t="s">
        <v>100</v>
      </c>
      <c r="C24" s="114" t="s">
        <v>101</v>
      </c>
      <c r="D24" s="115" t="s">
        <v>102</v>
      </c>
      <c r="E24" s="116">
        <v>44460.802348500001</v>
      </c>
      <c r="F24" s="116">
        <v>64221.158947833341</v>
      </c>
      <c r="G24" s="116">
        <v>69161.24809766667</v>
      </c>
      <c r="H24" s="116">
        <v>81437.28015333334</v>
      </c>
      <c r="I24" s="116">
        <v>98801.782996666661</v>
      </c>
      <c r="J24" s="117">
        <v>130439.00636666668</v>
      </c>
    </row>
    <row r="25" spans="1:10" ht="15" x14ac:dyDescent="0.35">
      <c r="A25" s="118" t="s">
        <v>103</v>
      </c>
      <c r="B25" s="114" t="s">
        <v>100</v>
      </c>
      <c r="C25" s="114" t="s">
        <v>104</v>
      </c>
      <c r="D25" s="115" t="s">
        <v>105</v>
      </c>
      <c r="E25" s="116">
        <v>40470.289546500004</v>
      </c>
      <c r="F25" s="116">
        <v>58457.084900499998</v>
      </c>
      <c r="G25" s="116">
        <v>62953.783738999999</v>
      </c>
      <c r="H25" s="116">
        <v>74349.390803333328</v>
      </c>
      <c r="I25" s="116">
        <v>89933.976769999994</v>
      </c>
      <c r="J25" s="117">
        <v>121911.98551848212</v>
      </c>
    </row>
    <row r="26" spans="1:10" ht="15" x14ac:dyDescent="0.35">
      <c r="A26" s="118" t="s">
        <v>106</v>
      </c>
      <c r="B26" s="114" t="s">
        <v>100</v>
      </c>
      <c r="C26" s="114" t="s">
        <v>107</v>
      </c>
      <c r="D26" s="115" t="s">
        <v>108</v>
      </c>
      <c r="E26" s="116">
        <v>43375.697623500004</v>
      </c>
      <c r="F26" s="116">
        <v>62653.785456166668</v>
      </c>
      <c r="G26" s="116">
        <v>67473.307414333336</v>
      </c>
      <c r="H26" s="116">
        <v>80224.654143333333</v>
      </c>
      <c r="I26" s="116">
        <v>96390.439163333343</v>
      </c>
      <c r="J26" s="117">
        <v>132615.62745</v>
      </c>
    </row>
    <row r="27" spans="1:10" ht="15" x14ac:dyDescent="0.35">
      <c r="A27" s="118" t="s">
        <v>109</v>
      </c>
      <c r="B27" s="114" t="s">
        <v>110</v>
      </c>
      <c r="C27" s="114" t="s">
        <v>111</v>
      </c>
      <c r="D27" s="115" t="s">
        <v>112</v>
      </c>
      <c r="E27" s="116">
        <v>46237.657995000009</v>
      </c>
      <c r="F27" s="116">
        <v>66787.72821500001</v>
      </c>
      <c r="G27" s="116">
        <v>71925.245769999994</v>
      </c>
      <c r="H27" s="116">
        <v>81862.164879999997</v>
      </c>
      <c r="I27" s="116">
        <v>102750.35110000001</v>
      </c>
      <c r="J27" s="117">
        <v>133828.29235</v>
      </c>
    </row>
    <row r="28" spans="1:10" ht="15" x14ac:dyDescent="0.35">
      <c r="A28" s="118" t="s">
        <v>113</v>
      </c>
      <c r="B28" s="114" t="s">
        <v>110</v>
      </c>
      <c r="C28" s="114" t="s">
        <v>114</v>
      </c>
      <c r="D28" s="115" t="s">
        <v>115</v>
      </c>
      <c r="E28" s="116">
        <v>39572.297945999999</v>
      </c>
      <c r="F28" s="116">
        <v>57159.985922</v>
      </c>
      <c r="G28" s="116">
        <v>61556.907915999996</v>
      </c>
      <c r="H28" s="116">
        <v>74928.912136666666</v>
      </c>
      <c r="I28" s="116">
        <v>87938.439880000005</v>
      </c>
      <c r="J28" s="117">
        <v>117490.07618333334</v>
      </c>
    </row>
    <row r="29" spans="1:10" ht="15" x14ac:dyDescent="0.35">
      <c r="A29" s="118" t="s">
        <v>116</v>
      </c>
      <c r="B29" s="114" t="s">
        <v>110</v>
      </c>
      <c r="C29" s="114" t="s">
        <v>117</v>
      </c>
      <c r="D29" s="115" t="s">
        <v>118</v>
      </c>
      <c r="E29" s="116">
        <v>43201.082062499998</v>
      </c>
      <c r="F29" s="116">
        <v>62401.562979166665</v>
      </c>
      <c r="G29" s="116">
        <v>67201.683208333328</v>
      </c>
      <c r="H29" s="116">
        <v>79453.887756666678</v>
      </c>
      <c r="I29" s="116">
        <v>96002.404583333337</v>
      </c>
      <c r="J29" s="117">
        <v>126269.35423333333</v>
      </c>
    </row>
    <row r="30" spans="1:10" ht="15" x14ac:dyDescent="0.35">
      <c r="A30" s="118" t="s">
        <v>119</v>
      </c>
      <c r="B30" s="114" t="s">
        <v>110</v>
      </c>
      <c r="C30" s="114" t="s">
        <v>120</v>
      </c>
      <c r="D30" s="115" t="s">
        <v>121</v>
      </c>
      <c r="E30" s="116">
        <v>39881.676445500001</v>
      </c>
      <c r="F30" s="116">
        <v>57606.865976833338</v>
      </c>
      <c r="G30" s="116">
        <v>62038.163359666658</v>
      </c>
      <c r="H30" s="116">
        <v>75343.943970000008</v>
      </c>
      <c r="I30" s="116">
        <v>88625.947656666671</v>
      </c>
      <c r="J30" s="117">
        <v>123553.24805000001</v>
      </c>
    </row>
    <row r="31" spans="1:10" ht="15" x14ac:dyDescent="0.35">
      <c r="A31" s="118" t="s">
        <v>122</v>
      </c>
      <c r="B31" s="114" t="s">
        <v>110</v>
      </c>
      <c r="C31" s="114" t="s">
        <v>123</v>
      </c>
      <c r="D31" s="115" t="s">
        <v>124</v>
      </c>
      <c r="E31" s="116">
        <v>42904.007298000004</v>
      </c>
      <c r="F31" s="116">
        <v>61972.454986000004</v>
      </c>
      <c r="G31" s="116">
        <v>66739.566907999993</v>
      </c>
      <c r="H31" s="116">
        <v>80818.58928</v>
      </c>
      <c r="I31" s="116">
        <v>95342.238440000001</v>
      </c>
      <c r="J31" s="117">
        <v>126117.10930000001</v>
      </c>
    </row>
    <row r="32" spans="1:10" ht="15" x14ac:dyDescent="0.35">
      <c r="A32" s="118" t="s">
        <v>122</v>
      </c>
      <c r="B32" s="114" t="s">
        <v>110</v>
      </c>
      <c r="C32" s="114" t="s">
        <v>125</v>
      </c>
      <c r="D32" s="115" t="s">
        <v>126</v>
      </c>
      <c r="E32" s="116">
        <v>42904.007298000004</v>
      </c>
      <c r="F32" s="116">
        <v>61972.454986000004</v>
      </c>
      <c r="G32" s="116">
        <v>66739.566907999993</v>
      </c>
      <c r="H32" s="116">
        <v>80818.58928</v>
      </c>
      <c r="I32" s="116">
        <v>95342.238440000001</v>
      </c>
      <c r="J32" s="117">
        <v>126117.10930000001</v>
      </c>
    </row>
    <row r="33" spans="1:10" ht="15" x14ac:dyDescent="0.35">
      <c r="A33" s="118" t="s">
        <v>122</v>
      </c>
      <c r="B33" s="114" t="s">
        <v>110</v>
      </c>
      <c r="C33" s="114" t="s">
        <v>127</v>
      </c>
      <c r="D33" s="115" t="s">
        <v>128</v>
      </c>
      <c r="E33" s="116">
        <v>42904.007298000004</v>
      </c>
      <c r="F33" s="116">
        <v>61972.454986000004</v>
      </c>
      <c r="G33" s="116">
        <v>66739.566907999993</v>
      </c>
      <c r="H33" s="116">
        <v>80818.58928</v>
      </c>
      <c r="I33" s="116">
        <v>95342.238440000001</v>
      </c>
      <c r="J33" s="117">
        <v>126117.10930000001</v>
      </c>
    </row>
    <row r="34" spans="1:10" ht="15" x14ac:dyDescent="0.35">
      <c r="A34" s="118" t="s">
        <v>129</v>
      </c>
      <c r="B34" s="114" t="s">
        <v>100</v>
      </c>
      <c r="C34" s="114" t="s">
        <v>130</v>
      </c>
      <c r="D34" s="115" t="s">
        <v>131</v>
      </c>
      <c r="E34" s="116">
        <v>45432.961848000006</v>
      </c>
      <c r="F34" s="116">
        <v>65625.389336000007</v>
      </c>
      <c r="G34" s="116">
        <v>70673.496207999997</v>
      </c>
      <c r="H34" s="116">
        <v>86389.107791082279</v>
      </c>
      <c r="I34" s="116">
        <v>100962.13744000001</v>
      </c>
      <c r="J34" s="117">
        <v>134493.87836424014</v>
      </c>
    </row>
    <row r="35" spans="1:10" ht="15" x14ac:dyDescent="0.35">
      <c r="A35" s="118" t="s">
        <v>132</v>
      </c>
      <c r="B35" s="114" t="s">
        <v>133</v>
      </c>
      <c r="C35" s="114" t="s">
        <v>134</v>
      </c>
      <c r="D35" s="115" t="s">
        <v>135</v>
      </c>
      <c r="E35" s="116">
        <v>56158.143579000003</v>
      </c>
      <c r="F35" s="116">
        <v>81117.318503000002</v>
      </c>
      <c r="G35" s="116">
        <v>87357.112234</v>
      </c>
      <c r="H35" s="116">
        <v>111340.20095333333</v>
      </c>
      <c r="I35" s="116">
        <v>124795.87462000002</v>
      </c>
      <c r="J35" s="117">
        <v>161655.77313666666</v>
      </c>
    </row>
    <row r="36" spans="1:10" ht="15" x14ac:dyDescent="0.35">
      <c r="A36" s="118" t="s">
        <v>136</v>
      </c>
      <c r="B36" s="114" t="s">
        <v>133</v>
      </c>
      <c r="C36" s="114" t="s">
        <v>137</v>
      </c>
      <c r="D36" s="115" t="s">
        <v>138</v>
      </c>
      <c r="E36" s="116">
        <v>57270.103609500009</v>
      </c>
      <c r="F36" s="116">
        <v>82723.482991500001</v>
      </c>
      <c r="G36" s="116">
        <v>89086.827837000004</v>
      </c>
      <c r="H36" s="116">
        <v>114999.65733666667</v>
      </c>
      <c r="I36" s="116">
        <v>127266.89691</v>
      </c>
      <c r="J36" s="117">
        <v>162508.51521914141</v>
      </c>
    </row>
    <row r="37" spans="1:10" ht="15" x14ac:dyDescent="0.35">
      <c r="A37" s="120" t="s">
        <v>139</v>
      </c>
      <c r="B37" s="114" t="s">
        <v>140</v>
      </c>
      <c r="C37" s="114" t="s">
        <v>141</v>
      </c>
      <c r="D37" s="115" t="s">
        <v>142</v>
      </c>
      <c r="E37" s="116">
        <v>42896.336068500001</v>
      </c>
      <c r="F37" s="116">
        <v>61961.374321166681</v>
      </c>
      <c r="G37" s="116">
        <v>66727.633884333321</v>
      </c>
      <c r="H37" s="116">
        <v>80002.383903333335</v>
      </c>
      <c r="I37" s="116">
        <v>95325.191263333356</v>
      </c>
      <c r="J37" s="117">
        <v>128653.34259999999</v>
      </c>
    </row>
    <row r="38" spans="1:10" ht="15" x14ac:dyDescent="0.35">
      <c r="A38" s="120" t="s">
        <v>143</v>
      </c>
      <c r="B38" s="114" t="s">
        <v>140</v>
      </c>
      <c r="C38" s="114" t="s">
        <v>144</v>
      </c>
      <c r="D38" s="115" t="s">
        <v>145</v>
      </c>
      <c r="E38" s="116">
        <v>40129.997248500003</v>
      </c>
      <c r="F38" s="116">
        <v>57965.551581166677</v>
      </c>
      <c r="G38" s="116">
        <v>62424.440164333326</v>
      </c>
      <c r="H38" s="116">
        <v>76104.640883333341</v>
      </c>
      <c r="I38" s="116">
        <v>89177.771663333333</v>
      </c>
      <c r="J38" s="117">
        <v>116753.52934000001</v>
      </c>
    </row>
    <row r="39" spans="1:10" ht="15" x14ac:dyDescent="0.35">
      <c r="A39" s="120" t="s">
        <v>146</v>
      </c>
      <c r="B39" s="114" t="s">
        <v>140</v>
      </c>
      <c r="C39" s="114" t="s">
        <v>147</v>
      </c>
      <c r="D39" s="115" t="s">
        <v>148</v>
      </c>
      <c r="E39" s="116">
        <v>41787.553800000002</v>
      </c>
      <c r="F39" s="116">
        <v>60359.799933333336</v>
      </c>
      <c r="G39" s="116">
        <v>65002.861466666654</v>
      </c>
      <c r="H39" s="116">
        <v>78781.224459999998</v>
      </c>
      <c r="I39" s="116">
        <v>92861.230666666685</v>
      </c>
      <c r="J39" s="117">
        <v>122477.25327666667</v>
      </c>
    </row>
    <row r="40" spans="1:10" ht="15" x14ac:dyDescent="0.35">
      <c r="A40" s="120" t="s">
        <v>149</v>
      </c>
      <c r="B40" s="114" t="s">
        <v>140</v>
      </c>
      <c r="C40" s="114" t="s">
        <v>150</v>
      </c>
      <c r="D40" s="115" t="s">
        <v>151</v>
      </c>
      <c r="E40" s="116">
        <v>40551.933628500003</v>
      </c>
      <c r="F40" s="116">
        <v>58575.015241166671</v>
      </c>
      <c r="G40" s="116">
        <v>63080.785644333337</v>
      </c>
      <c r="H40" s="116">
        <v>76505.167233333326</v>
      </c>
      <c r="I40" s="116">
        <v>90115.408063333321</v>
      </c>
      <c r="J40" s="117">
        <v>119364.70996666666</v>
      </c>
    </row>
    <row r="41" spans="1:10" ht="15" x14ac:dyDescent="0.35">
      <c r="A41" s="120" t="s">
        <v>152</v>
      </c>
      <c r="B41" s="114" t="s">
        <v>140</v>
      </c>
      <c r="C41" s="114" t="s">
        <v>153</v>
      </c>
      <c r="D41" s="115" t="s">
        <v>154</v>
      </c>
      <c r="E41" s="116">
        <v>39325.749663000002</v>
      </c>
      <c r="F41" s="116">
        <v>56803.860624333327</v>
      </c>
      <c r="G41" s="116">
        <v>61173.388364666665</v>
      </c>
      <c r="H41" s="116">
        <v>74256.496096666669</v>
      </c>
      <c r="I41" s="116">
        <v>87390.554806666682</v>
      </c>
      <c r="J41" s="117">
        <v>109223.18855666668</v>
      </c>
    </row>
    <row r="42" spans="1:10" ht="15" x14ac:dyDescent="0.35">
      <c r="A42" s="118" t="s">
        <v>152</v>
      </c>
      <c r="B42" s="114" t="s">
        <v>140</v>
      </c>
      <c r="C42" s="114" t="s">
        <v>155</v>
      </c>
      <c r="D42" s="115" t="s">
        <v>156</v>
      </c>
      <c r="E42" s="116">
        <v>39325.749663000002</v>
      </c>
      <c r="F42" s="116">
        <v>56803.860624333327</v>
      </c>
      <c r="G42" s="116">
        <v>61173.388364666665</v>
      </c>
      <c r="H42" s="116">
        <v>74256.496096666669</v>
      </c>
      <c r="I42" s="116">
        <v>87390.554806666682</v>
      </c>
      <c r="J42" s="117">
        <v>109223.18855666668</v>
      </c>
    </row>
    <row r="43" spans="1:10" ht="15" x14ac:dyDescent="0.35">
      <c r="A43" s="118" t="s">
        <v>152</v>
      </c>
      <c r="B43" s="114" t="s">
        <v>140</v>
      </c>
      <c r="C43" s="114" t="s">
        <v>157</v>
      </c>
      <c r="D43" s="115" t="s">
        <v>158</v>
      </c>
      <c r="E43" s="116">
        <v>39325.749663000002</v>
      </c>
      <c r="F43" s="116">
        <v>56803.860624333327</v>
      </c>
      <c r="G43" s="116">
        <v>61173.388364666665</v>
      </c>
      <c r="H43" s="116">
        <v>74256.496096666669</v>
      </c>
      <c r="I43" s="116">
        <v>87390.554806666682</v>
      </c>
      <c r="J43" s="117">
        <v>109223.18855666668</v>
      </c>
    </row>
    <row r="44" spans="1:10" ht="15" x14ac:dyDescent="0.35">
      <c r="A44" s="120" t="s">
        <v>159</v>
      </c>
      <c r="B44" s="114" t="s">
        <v>42</v>
      </c>
      <c r="C44" s="114" t="s">
        <v>160</v>
      </c>
      <c r="D44" s="115" t="s">
        <v>161</v>
      </c>
      <c r="E44" s="116">
        <v>40590.408710999996</v>
      </c>
      <c r="F44" s="116">
        <v>58630.590360333335</v>
      </c>
      <c r="G44" s="116">
        <v>63140.635772666661</v>
      </c>
      <c r="H44" s="116">
        <v>74255.52665</v>
      </c>
      <c r="I44" s="116">
        <v>90200.908246666673</v>
      </c>
      <c r="J44" s="117">
        <v>116451.75902666668</v>
      </c>
    </row>
    <row r="45" spans="1:10" ht="15" x14ac:dyDescent="0.35">
      <c r="A45" s="118" t="s">
        <v>159</v>
      </c>
      <c r="B45" s="114" t="s">
        <v>110</v>
      </c>
      <c r="C45" s="114" t="s">
        <v>162</v>
      </c>
      <c r="D45" s="115" t="s">
        <v>163</v>
      </c>
      <c r="E45" s="116">
        <v>40590.408710999996</v>
      </c>
      <c r="F45" s="116">
        <v>58630.590360333335</v>
      </c>
      <c r="G45" s="116">
        <v>63140.635772666661</v>
      </c>
      <c r="H45" s="116">
        <v>74255.52665</v>
      </c>
      <c r="I45" s="116">
        <v>90200.908246666673</v>
      </c>
      <c r="J45" s="117">
        <v>116451.75902666668</v>
      </c>
    </row>
    <row r="46" spans="1:10" ht="15" x14ac:dyDescent="0.35">
      <c r="A46" s="118" t="s">
        <v>159</v>
      </c>
      <c r="B46" s="114" t="s">
        <v>140</v>
      </c>
      <c r="C46" s="114" t="s">
        <v>164</v>
      </c>
      <c r="D46" s="115" t="s">
        <v>165</v>
      </c>
      <c r="E46" s="116">
        <v>40590.408710999996</v>
      </c>
      <c r="F46" s="116">
        <v>58630.590360333335</v>
      </c>
      <c r="G46" s="116">
        <v>63140.635772666661</v>
      </c>
      <c r="H46" s="116">
        <v>74255.52665</v>
      </c>
      <c r="I46" s="116">
        <v>90200.908246666673</v>
      </c>
      <c r="J46" s="117">
        <v>116451.75902666668</v>
      </c>
    </row>
    <row r="47" spans="1:10" ht="15" x14ac:dyDescent="0.35">
      <c r="A47" s="118" t="s">
        <v>159</v>
      </c>
      <c r="B47" s="114" t="s">
        <v>140</v>
      </c>
      <c r="C47" s="114" t="s">
        <v>166</v>
      </c>
      <c r="D47" s="115" t="s">
        <v>167</v>
      </c>
      <c r="E47" s="116">
        <v>40590.408710999996</v>
      </c>
      <c r="F47" s="116">
        <v>58630.590360333335</v>
      </c>
      <c r="G47" s="116">
        <v>63140.635772666661</v>
      </c>
      <c r="H47" s="116">
        <v>74255.52665</v>
      </c>
      <c r="I47" s="116">
        <v>90200.908246666673</v>
      </c>
      <c r="J47" s="117">
        <v>116451.75902666668</v>
      </c>
    </row>
    <row r="48" spans="1:10" ht="15" x14ac:dyDescent="0.35">
      <c r="A48" s="118" t="s">
        <v>159</v>
      </c>
      <c r="B48" s="114" t="s">
        <v>69</v>
      </c>
      <c r="C48" s="114" t="s">
        <v>168</v>
      </c>
      <c r="D48" s="115" t="s">
        <v>169</v>
      </c>
      <c r="E48" s="116">
        <v>40590.408710999996</v>
      </c>
      <c r="F48" s="116">
        <v>58630.590360333335</v>
      </c>
      <c r="G48" s="116">
        <v>63140.635772666661</v>
      </c>
      <c r="H48" s="116">
        <v>74255.52665</v>
      </c>
      <c r="I48" s="116">
        <v>90200.908246666673</v>
      </c>
      <c r="J48" s="117">
        <v>116451.75902666668</v>
      </c>
    </row>
    <row r="49" spans="1:10" ht="15" x14ac:dyDescent="0.35">
      <c r="A49" s="120" t="s">
        <v>170</v>
      </c>
      <c r="B49" s="114" t="s">
        <v>110</v>
      </c>
      <c r="C49" s="114" t="s">
        <v>171</v>
      </c>
      <c r="D49" s="115" t="s">
        <v>172</v>
      </c>
      <c r="E49" s="116">
        <v>41210.771964</v>
      </c>
      <c r="F49" s="116">
        <v>59526.670614666677</v>
      </c>
      <c r="G49" s="116">
        <v>64105.645277333329</v>
      </c>
      <c r="H49" s="116">
        <v>77709.540510000006</v>
      </c>
      <c r="I49" s="116">
        <v>91579.493253333334</v>
      </c>
      <c r="J49" s="117">
        <v>104210.81121</v>
      </c>
    </row>
    <row r="50" spans="1:10" ht="15" x14ac:dyDescent="0.35">
      <c r="A50" s="120" t="s">
        <v>173</v>
      </c>
      <c r="B50" s="114" t="s">
        <v>133</v>
      </c>
      <c r="C50" s="114" t="s">
        <v>174</v>
      </c>
      <c r="D50" s="115" t="s">
        <v>175</v>
      </c>
      <c r="E50" s="116">
        <v>54067.373124000005</v>
      </c>
      <c r="F50" s="116">
        <v>78097.31673466666</v>
      </c>
      <c r="G50" s="116">
        <v>84104.802637333327</v>
      </c>
      <c r="H50" s="116">
        <v>103822.08245666667</v>
      </c>
      <c r="I50" s="116">
        <v>120149.71805333334</v>
      </c>
      <c r="J50" s="117">
        <v>168544.17868666665</v>
      </c>
    </row>
    <row r="51" spans="1:10" ht="15" x14ac:dyDescent="0.35">
      <c r="A51" s="120" t="s">
        <v>176</v>
      </c>
      <c r="B51" s="114" t="s">
        <v>133</v>
      </c>
      <c r="C51" s="114" t="s">
        <v>177</v>
      </c>
      <c r="D51" s="115" t="s">
        <v>178</v>
      </c>
      <c r="E51" s="116">
        <v>51827.763447000005</v>
      </c>
      <c r="F51" s="116">
        <v>74862.324979000012</v>
      </c>
      <c r="G51" s="116">
        <v>80620.965361999988</v>
      </c>
      <c r="H51" s="116">
        <v>99657.935760000008</v>
      </c>
      <c r="I51" s="116">
        <v>115172.80766000001</v>
      </c>
      <c r="J51" s="117">
        <v>155520.57574333332</v>
      </c>
    </row>
    <row r="52" spans="1:10" ht="15" x14ac:dyDescent="0.35">
      <c r="A52" s="118" t="s">
        <v>176</v>
      </c>
      <c r="B52" s="114" t="s">
        <v>42</v>
      </c>
      <c r="C52" s="114" t="s">
        <v>179</v>
      </c>
      <c r="D52" s="115" t="s">
        <v>180</v>
      </c>
      <c r="E52" s="116">
        <v>51827.763447000005</v>
      </c>
      <c r="F52" s="116">
        <v>74862.324979000012</v>
      </c>
      <c r="G52" s="116">
        <v>80620.965361999988</v>
      </c>
      <c r="H52" s="116">
        <v>99657.935760000008</v>
      </c>
      <c r="I52" s="116">
        <v>115172.80766000001</v>
      </c>
      <c r="J52" s="117">
        <v>155520.57574333332</v>
      </c>
    </row>
    <row r="53" spans="1:10" ht="15" x14ac:dyDescent="0.35">
      <c r="A53" s="120" t="s">
        <v>181</v>
      </c>
      <c r="B53" s="114" t="s">
        <v>133</v>
      </c>
      <c r="C53" s="114" t="s">
        <v>182</v>
      </c>
      <c r="D53" s="115" t="s">
        <v>183</v>
      </c>
      <c r="E53" s="116">
        <v>54792.861681000002</v>
      </c>
      <c r="F53" s="116">
        <v>79145.244650333349</v>
      </c>
      <c r="G53" s="116">
        <v>85233.340392666651</v>
      </c>
      <c r="H53" s="116">
        <v>108306.52179333333</v>
      </c>
      <c r="I53" s="116">
        <v>121761.91484666668</v>
      </c>
      <c r="J53" s="117">
        <v>155715.45155333335</v>
      </c>
    </row>
    <row r="54" spans="1:10" ht="15" x14ac:dyDescent="0.35">
      <c r="A54" s="120" t="s">
        <v>184</v>
      </c>
      <c r="B54" s="114" t="s">
        <v>133</v>
      </c>
      <c r="C54" s="114" t="s">
        <v>185</v>
      </c>
      <c r="D54" s="115" t="s">
        <v>186</v>
      </c>
      <c r="E54" s="116">
        <v>54196.2272925</v>
      </c>
      <c r="F54" s="116">
        <v>78283.439422500014</v>
      </c>
      <c r="G54" s="116">
        <v>84305.242454999985</v>
      </c>
      <c r="H54" s="116">
        <v>106670.85546333333</v>
      </c>
      <c r="I54" s="116">
        <v>120436.06065</v>
      </c>
      <c r="J54" s="117">
        <v>158803.06684333333</v>
      </c>
    </row>
    <row r="55" spans="1:10" ht="15" x14ac:dyDescent="0.35">
      <c r="A55" s="120" t="s">
        <v>187</v>
      </c>
      <c r="B55" s="114" t="s">
        <v>133</v>
      </c>
      <c r="C55" s="114">
        <v>141800</v>
      </c>
      <c r="D55" s="115" t="s">
        <v>188</v>
      </c>
      <c r="E55" s="116">
        <v>57042.127686</v>
      </c>
      <c r="F55" s="116">
        <v>82394.184435333344</v>
      </c>
      <c r="G55" s="116">
        <v>88732.198622666663</v>
      </c>
      <c r="H55" s="116">
        <v>111112.33349333332</v>
      </c>
      <c r="I55" s="116">
        <v>126760.28374666667</v>
      </c>
      <c r="J55" s="117">
        <v>181849.08215666667</v>
      </c>
    </row>
    <row r="56" spans="1:10" ht="15" x14ac:dyDescent="0.35">
      <c r="A56" s="120" t="s">
        <v>189</v>
      </c>
      <c r="B56" s="114" t="s">
        <v>133</v>
      </c>
      <c r="C56" s="114" t="s">
        <v>190</v>
      </c>
      <c r="D56" s="115" t="s">
        <v>191</v>
      </c>
      <c r="E56" s="116">
        <v>53081.129950500006</v>
      </c>
      <c r="F56" s="116">
        <v>76672.743261833341</v>
      </c>
      <c r="G56" s="116">
        <v>82570.646589666663</v>
      </c>
      <c r="H56" s="116">
        <v>101796.71205333334</v>
      </c>
      <c r="I56" s="116">
        <v>117958.06655666667</v>
      </c>
      <c r="J56" s="117">
        <v>157392.19563333332</v>
      </c>
    </row>
    <row r="57" spans="1:10" ht="15" x14ac:dyDescent="0.35">
      <c r="A57" s="120" t="s">
        <v>192</v>
      </c>
      <c r="B57" s="114" t="s">
        <v>133</v>
      </c>
      <c r="C57" s="114" t="s">
        <v>193</v>
      </c>
      <c r="D57" s="115" t="s">
        <v>194</v>
      </c>
      <c r="E57" s="116">
        <v>55429.475086500002</v>
      </c>
      <c r="F57" s="116">
        <v>80064.797347166677</v>
      </c>
      <c r="G57" s="116">
        <v>86223.627912333337</v>
      </c>
      <c r="H57" s="116">
        <v>111155.66439333333</v>
      </c>
      <c r="I57" s="116">
        <v>123176.61130333332</v>
      </c>
      <c r="J57" s="117">
        <v>177783.29983333335</v>
      </c>
    </row>
    <row r="58" spans="1:10" ht="15" x14ac:dyDescent="0.35">
      <c r="A58" s="120" t="s">
        <v>195</v>
      </c>
      <c r="B58" s="114" t="s">
        <v>133</v>
      </c>
      <c r="C58" s="114" t="s">
        <v>196</v>
      </c>
      <c r="D58" s="115" t="s">
        <v>197</v>
      </c>
      <c r="E58" s="116"/>
      <c r="F58" s="116"/>
      <c r="G58" s="116"/>
      <c r="H58" s="116"/>
      <c r="I58" s="116"/>
      <c r="J58" s="117">
        <v>94033.834339168927</v>
      </c>
    </row>
    <row r="59" spans="1:10" ht="15" x14ac:dyDescent="0.35">
      <c r="A59" s="120" t="s">
        <v>198</v>
      </c>
      <c r="B59" s="114" t="s">
        <v>133</v>
      </c>
      <c r="C59" s="114" t="s">
        <v>199</v>
      </c>
      <c r="D59" s="115" t="s">
        <v>200</v>
      </c>
      <c r="E59" s="116">
        <v>56757.855208524757</v>
      </c>
      <c r="F59" s="116">
        <v>81983.568634535754</v>
      </c>
      <c r="G59" s="116">
        <v>88289.996991038497</v>
      </c>
      <c r="H59" s="116">
        <v>100729.89450893756</v>
      </c>
      <c r="I59" s="116">
        <v>126128.567130055</v>
      </c>
      <c r="J59" s="117">
        <v>178311.60525268558</v>
      </c>
    </row>
    <row r="60" spans="1:10" ht="15" x14ac:dyDescent="0.35">
      <c r="A60" s="120" t="s">
        <v>201</v>
      </c>
      <c r="B60" s="114" t="s">
        <v>133</v>
      </c>
      <c r="C60" s="114" t="s">
        <v>202</v>
      </c>
      <c r="D60" s="115" t="s">
        <v>203</v>
      </c>
      <c r="E60" s="116">
        <v>54732.262798500007</v>
      </c>
      <c r="F60" s="116">
        <v>79057.712931166679</v>
      </c>
      <c r="G60" s="116">
        <v>85139.075464333335</v>
      </c>
      <c r="H60" s="116">
        <v>104524.49020666665</v>
      </c>
      <c r="I60" s="116">
        <v>121627.25066333334</v>
      </c>
      <c r="J60" s="117">
        <v>166214.12990000003</v>
      </c>
    </row>
    <row r="61" spans="1:10" ht="15" x14ac:dyDescent="0.35">
      <c r="A61" s="120" t="s">
        <v>204</v>
      </c>
      <c r="B61" s="114" t="s">
        <v>133</v>
      </c>
      <c r="C61" s="114" t="s">
        <v>205</v>
      </c>
      <c r="D61" s="115" t="s">
        <v>206</v>
      </c>
      <c r="E61" s="116">
        <v>41820.380387999998</v>
      </c>
      <c r="F61" s="116">
        <v>60407.216116000003</v>
      </c>
      <c r="G61" s="116">
        <v>65053.925047999997</v>
      </c>
      <c r="H61" s="116">
        <v>88192.909253666221</v>
      </c>
      <c r="I61" s="116">
        <v>92934.178639999998</v>
      </c>
      <c r="J61" s="117">
        <v>120755.09027637688</v>
      </c>
    </row>
    <row r="62" spans="1:10" ht="15" x14ac:dyDescent="0.35">
      <c r="A62" s="120" t="s">
        <v>207</v>
      </c>
      <c r="B62" s="114" t="s">
        <v>110</v>
      </c>
      <c r="C62" s="114" t="s">
        <v>208</v>
      </c>
      <c r="D62" s="115" t="s">
        <v>209</v>
      </c>
      <c r="E62" s="116">
        <v>38119.100800499997</v>
      </c>
      <c r="F62" s="116">
        <v>55060.923378500003</v>
      </c>
      <c r="G62" s="116">
        <v>59296.379022999994</v>
      </c>
      <c r="H62" s="116">
        <v>73532.802156666672</v>
      </c>
      <c r="I62" s="116">
        <v>84709.112889999989</v>
      </c>
      <c r="J62" s="117">
        <v>110386.10344333334</v>
      </c>
    </row>
    <row r="63" spans="1:10" ht="15" x14ac:dyDescent="0.35">
      <c r="A63" s="120" t="s">
        <v>210</v>
      </c>
      <c r="B63" s="114" t="s">
        <v>110</v>
      </c>
      <c r="C63" s="114" t="s">
        <v>211</v>
      </c>
      <c r="D63" s="115" t="s">
        <v>212</v>
      </c>
      <c r="E63" s="116">
        <v>38474.164432500002</v>
      </c>
      <c r="F63" s="116">
        <v>55573.793069166677</v>
      </c>
      <c r="G63" s="116">
        <v>59848.700228333328</v>
      </c>
      <c r="H63" s="116">
        <v>73348.85431333333</v>
      </c>
      <c r="I63" s="116">
        <v>85498.143183333334</v>
      </c>
      <c r="J63" s="117">
        <v>113010.47292666667</v>
      </c>
    </row>
    <row r="64" spans="1:10" ht="15" x14ac:dyDescent="0.35">
      <c r="A64" s="118" t="s">
        <v>210</v>
      </c>
      <c r="B64" s="114" t="s">
        <v>110</v>
      </c>
      <c r="C64" s="114" t="s">
        <v>213</v>
      </c>
      <c r="D64" s="115" t="s">
        <v>214</v>
      </c>
      <c r="E64" s="116">
        <v>38474.164432500002</v>
      </c>
      <c r="F64" s="116">
        <v>55573.793069166677</v>
      </c>
      <c r="G64" s="116">
        <v>59848.700228333328</v>
      </c>
      <c r="H64" s="116">
        <v>73348.85431333333</v>
      </c>
      <c r="I64" s="116">
        <v>85498.143183333334</v>
      </c>
      <c r="J64" s="117">
        <v>113010.47292666667</v>
      </c>
    </row>
    <row r="65" spans="1:10" ht="15" x14ac:dyDescent="0.35">
      <c r="A65" s="120" t="s">
        <v>215</v>
      </c>
      <c r="B65" s="114" t="s">
        <v>42</v>
      </c>
      <c r="C65" s="114" t="s">
        <v>216</v>
      </c>
      <c r="D65" s="115" t="s">
        <v>217</v>
      </c>
      <c r="E65" s="116">
        <v>39577.996674000002</v>
      </c>
      <c r="F65" s="116">
        <v>57168.217418000007</v>
      </c>
      <c r="G65" s="116">
        <v>61565.772603999998</v>
      </c>
      <c r="H65" s="116">
        <v>75061.554120000001</v>
      </c>
      <c r="I65" s="116">
        <v>87951.103720000014</v>
      </c>
      <c r="J65" s="117">
        <v>111244.85895666666</v>
      </c>
    </row>
    <row r="66" spans="1:10" ht="15" x14ac:dyDescent="0.35">
      <c r="A66" s="120" t="s">
        <v>218</v>
      </c>
      <c r="B66" s="114" t="s">
        <v>42</v>
      </c>
      <c r="C66" s="114" t="s">
        <v>219</v>
      </c>
      <c r="D66" s="115" t="s">
        <v>220</v>
      </c>
      <c r="E66" s="116">
        <v>45553.30091250001</v>
      </c>
      <c r="F66" s="116">
        <v>65799.21242916667</v>
      </c>
      <c r="G66" s="116">
        <v>70860.690308333331</v>
      </c>
      <c r="H66" s="116">
        <v>84885.738456666673</v>
      </c>
      <c r="I66" s="116">
        <v>101229.55758333334</v>
      </c>
      <c r="J66" s="117">
        <v>134918.11267666667</v>
      </c>
    </row>
    <row r="67" spans="1:10" ht="15" x14ac:dyDescent="0.35">
      <c r="A67" s="120" t="s">
        <v>221</v>
      </c>
      <c r="B67" s="114" t="s">
        <v>42</v>
      </c>
      <c r="C67" s="114" t="s">
        <v>222</v>
      </c>
      <c r="D67" s="115" t="s">
        <v>223</v>
      </c>
      <c r="E67" s="116">
        <v>42832.090891500004</v>
      </c>
      <c r="F67" s="116">
        <v>61868.575732166668</v>
      </c>
      <c r="G67" s="116">
        <v>66627.696942333321</v>
      </c>
      <c r="H67" s="116">
        <v>80726.322373333343</v>
      </c>
      <c r="I67" s="116">
        <v>95182.424203333328</v>
      </c>
      <c r="J67" s="117">
        <v>127427.30803666667</v>
      </c>
    </row>
    <row r="68" spans="1:10" ht="15" x14ac:dyDescent="0.35">
      <c r="A68" s="120" t="s">
        <v>224</v>
      </c>
      <c r="B68" s="114" t="s">
        <v>42</v>
      </c>
      <c r="C68" s="114" t="s">
        <v>225</v>
      </c>
      <c r="D68" s="115" t="s">
        <v>226</v>
      </c>
      <c r="E68" s="116">
        <v>42088.996071000001</v>
      </c>
      <c r="F68" s="116">
        <v>60795.216547000011</v>
      </c>
      <c r="G68" s="116">
        <v>65471.771665999993</v>
      </c>
      <c r="H68" s="116">
        <v>77727.14602</v>
      </c>
      <c r="I68" s="116">
        <v>93531.102379999997</v>
      </c>
      <c r="J68" s="117">
        <v>122652.07065333333</v>
      </c>
    </row>
    <row r="69" spans="1:10" ht="15" x14ac:dyDescent="0.35">
      <c r="A69" s="120" t="s">
        <v>227</v>
      </c>
      <c r="B69" s="114" t="s">
        <v>228</v>
      </c>
      <c r="C69" s="114" t="s">
        <v>229</v>
      </c>
      <c r="D69" s="115" t="s">
        <v>230</v>
      </c>
      <c r="E69" s="116">
        <v>65220.136327499997</v>
      </c>
      <c r="F69" s="116">
        <v>94206.863584166669</v>
      </c>
      <c r="G69" s="116">
        <v>101453.54539833333</v>
      </c>
      <c r="H69" s="116">
        <v>127358.04955666668</v>
      </c>
      <c r="I69" s="116">
        <v>144933.63628333333</v>
      </c>
      <c r="J69" s="117">
        <v>192443.50526333335</v>
      </c>
    </row>
    <row r="70" spans="1:10" ht="15" x14ac:dyDescent="0.35">
      <c r="A70" s="120" t="s">
        <v>231</v>
      </c>
      <c r="B70" s="114" t="s">
        <v>110</v>
      </c>
      <c r="C70" s="114" t="s">
        <v>232</v>
      </c>
      <c r="D70" s="115" t="s">
        <v>233</v>
      </c>
      <c r="E70" s="116">
        <v>38875.044483000005</v>
      </c>
      <c r="F70" s="116">
        <v>56152.842031</v>
      </c>
      <c r="G70" s="116">
        <v>60472.291418000001</v>
      </c>
      <c r="H70" s="116">
        <v>73985.867423333329</v>
      </c>
      <c r="I70" s="116">
        <v>86388.987740000011</v>
      </c>
      <c r="J70" s="117">
        <v>113223.65417000001</v>
      </c>
    </row>
    <row r="71" spans="1:10" ht="15" x14ac:dyDescent="0.35">
      <c r="A71" s="120" t="s">
        <v>234</v>
      </c>
      <c r="B71" s="114" t="s">
        <v>110</v>
      </c>
      <c r="C71" s="114" t="s">
        <v>235</v>
      </c>
      <c r="D71" s="115" t="s">
        <v>236</v>
      </c>
      <c r="E71" s="116">
        <v>39649.219438499997</v>
      </c>
      <c r="F71" s="116">
        <v>57271.094744500006</v>
      </c>
      <c r="G71" s="116">
        <v>61676.563570999999</v>
      </c>
      <c r="H71" s="116">
        <v>73748.786093333329</v>
      </c>
      <c r="I71" s="116">
        <v>88109.376529999994</v>
      </c>
      <c r="J71" s="117">
        <v>111520.25686666668</v>
      </c>
    </row>
    <row r="72" spans="1:10" ht="15" x14ac:dyDescent="0.35">
      <c r="A72" s="120" t="s">
        <v>237</v>
      </c>
      <c r="B72" s="114" t="s">
        <v>110</v>
      </c>
      <c r="C72" s="114" t="s">
        <v>238</v>
      </c>
      <c r="D72" s="115" t="s">
        <v>239</v>
      </c>
      <c r="E72" s="116">
        <v>42126.973648500003</v>
      </c>
      <c r="F72" s="116">
        <v>60850.073047833343</v>
      </c>
      <c r="G72" s="116">
        <v>65530.847897666659</v>
      </c>
      <c r="H72" s="116">
        <v>75254.185329999993</v>
      </c>
      <c r="I72" s="116">
        <v>93615.496996666654</v>
      </c>
      <c r="J72" s="117">
        <v>126370.10734</v>
      </c>
    </row>
    <row r="73" spans="1:10" ht="15" x14ac:dyDescent="0.35">
      <c r="A73" s="120" t="s">
        <v>240</v>
      </c>
      <c r="B73" s="114" t="s">
        <v>241</v>
      </c>
      <c r="C73" s="114" t="s">
        <v>242</v>
      </c>
      <c r="D73" s="115" t="s">
        <v>243</v>
      </c>
      <c r="E73" s="116">
        <v>43718.393749500006</v>
      </c>
      <c r="F73" s="116">
        <v>63148.790971500006</v>
      </c>
      <c r="G73" s="116">
        <v>68006.390276999984</v>
      </c>
      <c r="H73" s="116">
        <v>85741.055076666671</v>
      </c>
      <c r="I73" s="116">
        <v>97151.986109999998</v>
      </c>
      <c r="J73" s="117">
        <v>130254.77259999998</v>
      </c>
    </row>
    <row r="74" spans="1:10" ht="15" x14ac:dyDescent="0.35">
      <c r="A74" s="120" t="s">
        <v>244</v>
      </c>
      <c r="B74" s="114" t="s">
        <v>241</v>
      </c>
      <c r="C74" s="114" t="s">
        <v>245</v>
      </c>
      <c r="D74" s="115" t="s">
        <v>246</v>
      </c>
      <c r="E74" s="116">
        <v>49373.903106000005</v>
      </c>
      <c r="F74" s="116">
        <v>71317.860042</v>
      </c>
      <c r="G74" s="116">
        <v>76803.849275999994</v>
      </c>
      <c r="H74" s="116">
        <v>94067.251156666665</v>
      </c>
      <c r="I74" s="116">
        <v>109719.78468</v>
      </c>
      <c r="J74" s="117">
        <v>153429.33017</v>
      </c>
    </row>
    <row r="75" spans="1:10" ht="15" x14ac:dyDescent="0.35">
      <c r="A75" s="118" t="s">
        <v>244</v>
      </c>
      <c r="B75" s="114" t="s">
        <v>241</v>
      </c>
      <c r="C75" s="114" t="s">
        <v>247</v>
      </c>
      <c r="D75" s="115" t="s">
        <v>248</v>
      </c>
      <c r="E75" s="116">
        <v>49373.903106000005</v>
      </c>
      <c r="F75" s="116">
        <v>71317.860042</v>
      </c>
      <c r="G75" s="116">
        <v>76803.849275999994</v>
      </c>
      <c r="H75" s="116">
        <v>94067.251156666665</v>
      </c>
      <c r="I75" s="116">
        <v>109719.78468</v>
      </c>
      <c r="J75" s="117">
        <v>153429.33017</v>
      </c>
    </row>
    <row r="76" spans="1:10" ht="15" x14ac:dyDescent="0.35">
      <c r="A76" s="120" t="s">
        <v>249</v>
      </c>
      <c r="B76" s="114" t="s">
        <v>42</v>
      </c>
      <c r="C76" s="114" t="s">
        <v>250</v>
      </c>
      <c r="D76" s="115" t="s">
        <v>251</v>
      </c>
      <c r="E76" s="116">
        <v>44303.4468375</v>
      </c>
      <c r="F76" s="116">
        <v>63993.867654166672</v>
      </c>
      <c r="G76" s="116">
        <v>68916.47285833332</v>
      </c>
      <c r="H76" s="116">
        <v>86559.974359999993</v>
      </c>
      <c r="I76" s="116">
        <v>98452.104083333339</v>
      </c>
      <c r="J76" s="117">
        <v>132412.49895333336</v>
      </c>
    </row>
    <row r="77" spans="1:10" ht="15" x14ac:dyDescent="0.35">
      <c r="A77" s="120" t="s">
        <v>252</v>
      </c>
      <c r="B77" s="114" t="s">
        <v>241</v>
      </c>
      <c r="C77" s="114" t="s">
        <v>253</v>
      </c>
      <c r="D77" s="115" t="s">
        <v>254</v>
      </c>
      <c r="E77" s="116">
        <v>50217.10960950001</v>
      </c>
      <c r="F77" s="116">
        <v>72535.82499150002</v>
      </c>
      <c r="G77" s="116">
        <v>78115.503836999997</v>
      </c>
      <c r="H77" s="116">
        <v>93887.106280000007</v>
      </c>
      <c r="I77" s="116">
        <v>111593.57691</v>
      </c>
      <c r="J77" s="117">
        <v>158587.18826333332</v>
      </c>
    </row>
    <row r="78" spans="1:10" ht="15" x14ac:dyDescent="0.35">
      <c r="A78" s="120" t="s">
        <v>255</v>
      </c>
      <c r="B78" s="114" t="s">
        <v>42</v>
      </c>
      <c r="C78" s="114" t="s">
        <v>256</v>
      </c>
      <c r="D78" s="115" t="s">
        <v>257</v>
      </c>
      <c r="E78" s="116">
        <v>44709.596929499996</v>
      </c>
      <c r="F78" s="116">
        <v>64580.528898166667</v>
      </c>
      <c r="G78" s="116">
        <v>69548.261890333335</v>
      </c>
      <c r="H78" s="116">
        <v>85843.441486666663</v>
      </c>
      <c r="I78" s="116">
        <v>99354.659843333342</v>
      </c>
      <c r="J78" s="117">
        <v>131814.62218000003</v>
      </c>
    </row>
    <row r="79" spans="1:10" ht="15" x14ac:dyDescent="0.35">
      <c r="A79" s="120" t="s">
        <v>258</v>
      </c>
      <c r="B79" s="114" t="s">
        <v>140</v>
      </c>
      <c r="C79" s="114" t="s">
        <v>259</v>
      </c>
      <c r="D79" s="115" t="s">
        <v>260</v>
      </c>
      <c r="E79" s="116">
        <v>48641.272012499998</v>
      </c>
      <c r="F79" s="116">
        <v>70259.615129166676</v>
      </c>
      <c r="G79" s="116">
        <v>75664.200908333325</v>
      </c>
      <c r="H79" s="116">
        <v>92579.152106666661</v>
      </c>
      <c r="I79" s="116">
        <v>108091.71558333334</v>
      </c>
      <c r="J79" s="117">
        <v>159273.68776666664</v>
      </c>
    </row>
    <row r="80" spans="1:10" ht="15" x14ac:dyDescent="0.35">
      <c r="A80" s="120" t="s">
        <v>261</v>
      </c>
      <c r="B80" s="114" t="s">
        <v>241</v>
      </c>
      <c r="C80" s="114" t="s">
        <v>262</v>
      </c>
      <c r="D80" s="115" t="s">
        <v>263</v>
      </c>
      <c r="E80" s="116">
        <v>53583.346624500002</v>
      </c>
      <c r="F80" s="116">
        <v>77398.167346500006</v>
      </c>
      <c r="G80" s="116">
        <v>83351.872527000014</v>
      </c>
      <c r="H80" s="116">
        <v>101536.73630333335</v>
      </c>
      <c r="I80" s="116">
        <v>119074.10361000001</v>
      </c>
      <c r="J80" s="117">
        <v>159832.37603333333</v>
      </c>
    </row>
    <row r="81" spans="1:10" ht="15" x14ac:dyDescent="0.35">
      <c r="A81" s="120" t="s">
        <v>264</v>
      </c>
      <c r="B81" s="121" t="s">
        <v>42</v>
      </c>
      <c r="C81" s="121" t="s">
        <v>265</v>
      </c>
      <c r="D81" s="115" t="s">
        <v>266</v>
      </c>
      <c r="E81" s="116">
        <v>58588.802693331607</v>
      </c>
      <c r="F81" s="116">
        <v>84628.270557034542</v>
      </c>
      <c r="G81" s="116">
        <v>91138.137522960256</v>
      </c>
      <c r="H81" s="116">
        <v>107828.2470518826</v>
      </c>
      <c r="I81" s="116">
        <v>130197.33931851469</v>
      </c>
      <c r="J81" s="117">
        <v>153293.03823666667</v>
      </c>
    </row>
    <row r="82" spans="1:10" ht="15" x14ac:dyDescent="0.35">
      <c r="A82" s="120" t="s">
        <v>267</v>
      </c>
      <c r="B82" s="114" t="s">
        <v>69</v>
      </c>
      <c r="C82" s="114" t="s">
        <v>268</v>
      </c>
      <c r="D82" s="115" t="s">
        <v>269</v>
      </c>
      <c r="E82" s="116">
        <v>47302.072702500001</v>
      </c>
      <c r="F82" s="116">
        <v>68325.216125833336</v>
      </c>
      <c r="G82" s="116">
        <v>73581.001981666646</v>
      </c>
      <c r="H82" s="116">
        <v>91026.044276666667</v>
      </c>
      <c r="I82" s="116">
        <v>105115.71711666668</v>
      </c>
      <c r="J82" s="117">
        <v>145649.15521333335</v>
      </c>
    </row>
    <row r="83" spans="1:10" ht="15" x14ac:dyDescent="0.35">
      <c r="A83" s="120" t="s">
        <v>270</v>
      </c>
      <c r="B83" s="114" t="s">
        <v>241</v>
      </c>
      <c r="C83" s="114" t="s">
        <v>271</v>
      </c>
      <c r="D83" s="115" t="s">
        <v>272</v>
      </c>
      <c r="E83" s="116">
        <v>51582.281365499999</v>
      </c>
      <c r="F83" s="116">
        <v>74507.739750166671</v>
      </c>
      <c r="G83" s="116">
        <v>80239.104346333348</v>
      </c>
      <c r="H83" s="116">
        <v>100678.31131999999</v>
      </c>
      <c r="I83" s="116">
        <v>114627.29192333332</v>
      </c>
      <c r="J83" s="117">
        <v>171064.18646666667</v>
      </c>
    </row>
    <row r="84" spans="1:10" ht="15" x14ac:dyDescent="0.35">
      <c r="A84" s="120" t="s">
        <v>273</v>
      </c>
      <c r="B84" s="114" t="s">
        <v>241</v>
      </c>
      <c r="C84" s="114" t="s">
        <v>274</v>
      </c>
      <c r="D84" s="115" t="s">
        <v>275</v>
      </c>
      <c r="E84" s="116">
        <v>43535.615650500004</v>
      </c>
      <c r="F84" s="116">
        <v>62884.778161833332</v>
      </c>
      <c r="G84" s="116">
        <v>67722.068789666664</v>
      </c>
      <c r="H84" s="116">
        <v>86878.875419999997</v>
      </c>
      <c r="I84" s="116">
        <v>96745.812556666671</v>
      </c>
      <c r="J84" s="117">
        <v>125225.99547000001</v>
      </c>
    </row>
    <row r="85" spans="1:10" ht="15" x14ac:dyDescent="0.35">
      <c r="A85" s="120" t="s">
        <v>276</v>
      </c>
      <c r="B85" s="114" t="s">
        <v>241</v>
      </c>
      <c r="C85" s="114" t="s">
        <v>277</v>
      </c>
      <c r="D85" s="115" t="s">
        <v>278</v>
      </c>
      <c r="E85" s="116">
        <v>44977.479004500005</v>
      </c>
      <c r="F85" s="116">
        <v>64967.46967316667</v>
      </c>
      <c r="G85" s="116">
        <v>69964.967340333329</v>
      </c>
      <c r="H85" s="116">
        <v>93743.616849999991</v>
      </c>
      <c r="I85" s="116">
        <v>99949.953343333327</v>
      </c>
      <c r="J85" s="117">
        <v>128183.23797000002</v>
      </c>
    </row>
    <row r="86" spans="1:10" ht="15" x14ac:dyDescent="0.35">
      <c r="A86" s="120" t="s">
        <v>279</v>
      </c>
      <c r="B86" s="114" t="s">
        <v>241</v>
      </c>
      <c r="C86" s="114" t="s">
        <v>280</v>
      </c>
      <c r="D86" s="115" t="s">
        <v>281</v>
      </c>
      <c r="E86" s="116">
        <v>47861.212011000003</v>
      </c>
      <c r="F86" s="116">
        <v>69132.861793666671</v>
      </c>
      <c r="G86" s="116">
        <v>74450.774239333332</v>
      </c>
      <c r="H86" s="116">
        <v>96351.080699999991</v>
      </c>
      <c r="I86" s="116">
        <v>106358.24891333333</v>
      </c>
      <c r="J86" s="117">
        <v>136712.7516633333</v>
      </c>
    </row>
    <row r="87" spans="1:10" ht="15" x14ac:dyDescent="0.35">
      <c r="A87" s="120" t="s">
        <v>282</v>
      </c>
      <c r="B87" s="114" t="s">
        <v>110</v>
      </c>
      <c r="C87" s="114" t="s">
        <v>283</v>
      </c>
      <c r="D87" s="115" t="s">
        <v>284</v>
      </c>
      <c r="E87" s="116">
        <v>44564.961442500004</v>
      </c>
      <c r="F87" s="116">
        <v>64371.610972499999</v>
      </c>
      <c r="G87" s="116">
        <v>69323.273354999998</v>
      </c>
      <c r="H87" s="116">
        <v>76707.631570000012</v>
      </c>
      <c r="I87" s="116">
        <v>99033.24764999999</v>
      </c>
      <c r="J87" s="117">
        <v>162107.20454000004</v>
      </c>
    </row>
    <row r="88" spans="1:10" ht="15" x14ac:dyDescent="0.35">
      <c r="A88" s="120" t="s">
        <v>285</v>
      </c>
      <c r="B88" s="114" t="s">
        <v>286</v>
      </c>
      <c r="C88" s="114" t="s">
        <v>287</v>
      </c>
      <c r="D88" s="115" t="s">
        <v>288</v>
      </c>
      <c r="E88" s="116">
        <v>40564.243504500009</v>
      </c>
      <c r="F88" s="116">
        <v>58592.796173166666</v>
      </c>
      <c r="G88" s="116">
        <v>63099.934340333333</v>
      </c>
      <c r="H88" s="116">
        <v>78456.79846333334</v>
      </c>
      <c r="I88" s="116">
        <v>90142.763343333339</v>
      </c>
      <c r="J88" s="117">
        <v>107137.24585333333</v>
      </c>
    </row>
    <row r="89" spans="1:10" ht="15" x14ac:dyDescent="0.35">
      <c r="A89" s="120" t="s">
        <v>289</v>
      </c>
      <c r="B89" s="114" t="s">
        <v>140</v>
      </c>
      <c r="C89" s="114" t="s">
        <v>290</v>
      </c>
      <c r="D89" s="115" t="s">
        <v>291</v>
      </c>
      <c r="E89" s="116">
        <v>42020.012045999996</v>
      </c>
      <c r="F89" s="116">
        <v>60695.572955333337</v>
      </c>
      <c r="G89" s="116">
        <v>65364.463182666659</v>
      </c>
      <c r="H89" s="116">
        <v>79740.047043333339</v>
      </c>
      <c r="I89" s="116">
        <v>93377.804546666666</v>
      </c>
      <c r="J89" s="117">
        <v>125421.93494333334</v>
      </c>
    </row>
    <row r="90" spans="1:10" ht="15" x14ac:dyDescent="0.35">
      <c r="A90" s="120" t="s">
        <v>292</v>
      </c>
      <c r="B90" s="114" t="s">
        <v>110</v>
      </c>
      <c r="C90" s="114" t="s">
        <v>293</v>
      </c>
      <c r="D90" s="115" t="s">
        <v>294</v>
      </c>
      <c r="E90" s="116">
        <v>39091.206399000002</v>
      </c>
      <c r="F90" s="116">
        <v>56465.075909666666</v>
      </c>
      <c r="G90" s="116">
        <v>60808.543287333334</v>
      </c>
      <c r="H90" s="116">
        <v>75315.38841</v>
      </c>
      <c r="I90" s="116">
        <v>86869.34755333334</v>
      </c>
      <c r="J90" s="117">
        <v>119095.45078000001</v>
      </c>
    </row>
    <row r="91" spans="1:10" ht="15" x14ac:dyDescent="0.35">
      <c r="A91" s="120" t="s">
        <v>295</v>
      </c>
      <c r="B91" s="114" t="s">
        <v>241</v>
      </c>
      <c r="C91" s="114" t="s">
        <v>296</v>
      </c>
      <c r="D91" s="115" t="s">
        <v>297</v>
      </c>
      <c r="E91" s="116">
        <v>43932.500682000005</v>
      </c>
      <c r="F91" s="116">
        <v>63458.056540666672</v>
      </c>
      <c r="G91" s="116">
        <v>68339.445505333322</v>
      </c>
      <c r="H91" s="116">
        <v>85467.690336666667</v>
      </c>
      <c r="I91" s="116">
        <v>97627.77929333334</v>
      </c>
      <c r="J91" s="117">
        <v>133886.8537066667</v>
      </c>
    </row>
    <row r="92" spans="1:10" ht="15" x14ac:dyDescent="0.35">
      <c r="A92" s="120" t="s">
        <v>298</v>
      </c>
      <c r="B92" s="114" t="s">
        <v>241</v>
      </c>
      <c r="C92" s="114" t="s">
        <v>299</v>
      </c>
      <c r="D92" s="115" t="s">
        <v>300</v>
      </c>
      <c r="E92" s="116">
        <v>44447.837325</v>
      </c>
      <c r="F92" s="116">
        <v>64202.431691666679</v>
      </c>
      <c r="G92" s="116">
        <v>69141.080283333329</v>
      </c>
      <c r="H92" s="116">
        <v>85920.739029999997</v>
      </c>
      <c r="I92" s="116">
        <v>98772.971833333329</v>
      </c>
      <c r="J92" s="117">
        <v>130146.46394333332</v>
      </c>
    </row>
    <row r="93" spans="1:10" ht="15" x14ac:dyDescent="0.35">
      <c r="A93" s="118" t="s">
        <v>298</v>
      </c>
      <c r="B93" s="114" t="s">
        <v>301</v>
      </c>
      <c r="C93" s="114" t="s">
        <v>302</v>
      </c>
      <c r="D93" s="115" t="s">
        <v>303</v>
      </c>
      <c r="E93" s="116">
        <v>44447.837325</v>
      </c>
      <c r="F93" s="116">
        <v>64202.431691666679</v>
      </c>
      <c r="G93" s="116">
        <v>69141.080283333329</v>
      </c>
      <c r="H93" s="116">
        <v>85920.739029999997</v>
      </c>
      <c r="I93" s="116">
        <v>98772.971833333329</v>
      </c>
      <c r="J93" s="117">
        <v>130146.46394333332</v>
      </c>
    </row>
    <row r="94" spans="1:10" ht="15" x14ac:dyDescent="0.35">
      <c r="A94" s="120" t="s">
        <v>304</v>
      </c>
      <c r="B94" s="114" t="s">
        <v>241</v>
      </c>
      <c r="C94" s="114" t="s">
        <v>305</v>
      </c>
      <c r="D94" s="115" t="s">
        <v>306</v>
      </c>
      <c r="E94" s="116">
        <v>44513.418795000005</v>
      </c>
      <c r="F94" s="116">
        <v>64297.160481666673</v>
      </c>
      <c r="G94" s="116">
        <v>69243.095903333335</v>
      </c>
      <c r="H94" s="116">
        <v>90938.527346666669</v>
      </c>
      <c r="I94" s="116">
        <v>98918.708433333333</v>
      </c>
      <c r="J94" s="117">
        <v>131860.01384333335</v>
      </c>
    </row>
    <row r="95" spans="1:10" ht="15" x14ac:dyDescent="0.35">
      <c r="A95" s="120" t="s">
        <v>307</v>
      </c>
      <c r="B95" s="114" t="s">
        <v>110</v>
      </c>
      <c r="C95" s="114" t="s">
        <v>308</v>
      </c>
      <c r="D95" s="115" t="s">
        <v>309</v>
      </c>
      <c r="E95" s="116">
        <v>42901.303624500004</v>
      </c>
      <c r="F95" s="116">
        <v>61968.549679833341</v>
      </c>
      <c r="G95" s="116">
        <v>66735.361193666686</v>
      </c>
      <c r="H95" s="116">
        <v>83248.774879999997</v>
      </c>
      <c r="I95" s="116">
        <v>95336.230276666654</v>
      </c>
      <c r="J95" s="117">
        <v>130251.88095000001</v>
      </c>
    </row>
    <row r="96" spans="1:10" ht="15" x14ac:dyDescent="0.35">
      <c r="A96" s="120" t="s">
        <v>310</v>
      </c>
      <c r="B96" s="114" t="s">
        <v>110</v>
      </c>
      <c r="C96" s="114" t="s">
        <v>311</v>
      </c>
      <c r="D96" s="115" t="s">
        <v>312</v>
      </c>
      <c r="E96" s="116">
        <v>43808.592778500002</v>
      </c>
      <c r="F96" s="116">
        <v>63279.078457833333</v>
      </c>
      <c r="G96" s="116">
        <v>68146.699877666659</v>
      </c>
      <c r="H96" s="116">
        <v>87458.00774666667</v>
      </c>
      <c r="I96" s="116">
        <v>97352.428396666655</v>
      </c>
      <c r="J96" s="117">
        <v>131230.64526333334</v>
      </c>
    </row>
    <row r="97" spans="1:10" ht="15" x14ac:dyDescent="0.35">
      <c r="A97" s="120" t="s">
        <v>313</v>
      </c>
      <c r="B97" s="114" t="s">
        <v>110</v>
      </c>
      <c r="C97" s="114" t="s">
        <v>314</v>
      </c>
      <c r="D97" s="115" t="s">
        <v>315</v>
      </c>
      <c r="E97" s="116">
        <v>45506.579465999996</v>
      </c>
      <c r="F97" s="116">
        <v>65731.725895333337</v>
      </c>
      <c r="G97" s="116">
        <v>70788.012502666665</v>
      </c>
      <c r="H97" s="116">
        <v>83433.947756666676</v>
      </c>
      <c r="I97" s="116">
        <v>101125.73214666668</v>
      </c>
      <c r="J97" s="117">
        <v>136322.73919000002</v>
      </c>
    </row>
    <row r="98" spans="1:10" ht="15" x14ac:dyDescent="0.35">
      <c r="A98" s="120" t="s">
        <v>316</v>
      </c>
      <c r="B98" s="114" t="s">
        <v>110</v>
      </c>
      <c r="C98" s="114" t="s">
        <v>317</v>
      </c>
      <c r="D98" s="115" t="s">
        <v>318</v>
      </c>
      <c r="E98" s="116">
        <v>40769.9792925</v>
      </c>
      <c r="F98" s="116">
        <v>58889.970089166665</v>
      </c>
      <c r="G98" s="116">
        <v>63419.967788333328</v>
      </c>
      <c r="H98" s="116">
        <v>77758.818466666678</v>
      </c>
      <c r="I98" s="116">
        <v>90599.953983333326</v>
      </c>
      <c r="J98" s="117">
        <v>122487.32817666668</v>
      </c>
    </row>
    <row r="99" spans="1:10" ht="15" x14ac:dyDescent="0.35">
      <c r="A99" s="120" t="s">
        <v>319</v>
      </c>
      <c r="B99" s="114" t="s">
        <v>110</v>
      </c>
      <c r="C99" s="114" t="s">
        <v>320</v>
      </c>
      <c r="D99" s="115" t="s">
        <v>321</v>
      </c>
      <c r="E99" s="116">
        <v>41521.280454</v>
      </c>
      <c r="F99" s="116">
        <v>59975.182878</v>
      </c>
      <c r="G99" s="116">
        <v>64588.658483999992</v>
      </c>
      <c r="H99" s="116">
        <v>76711.715066666671</v>
      </c>
      <c r="I99" s="116">
        <v>92269.512120000014</v>
      </c>
      <c r="J99" s="117">
        <v>131777.81623</v>
      </c>
    </row>
    <row r="100" spans="1:10" ht="15" x14ac:dyDescent="0.35">
      <c r="A100" s="120" t="s">
        <v>322</v>
      </c>
      <c r="B100" s="114" t="s">
        <v>110</v>
      </c>
      <c r="C100" s="114" t="s">
        <v>323</v>
      </c>
      <c r="D100" s="115" t="s">
        <v>324</v>
      </c>
      <c r="E100" s="116">
        <v>59403.071475000004</v>
      </c>
      <c r="F100" s="116">
        <v>85804.436575</v>
      </c>
      <c r="G100" s="116">
        <v>92404.777849999999</v>
      </c>
      <c r="H100" s="116">
        <v>119163.21490000001</v>
      </c>
      <c r="I100" s="116">
        <v>132006.82550000001</v>
      </c>
      <c r="J100" s="117">
        <v>170380.58178333336</v>
      </c>
    </row>
    <row r="101" spans="1:10" ht="15" x14ac:dyDescent="0.35">
      <c r="A101" s="120" t="s">
        <v>325</v>
      </c>
      <c r="B101" s="114" t="s">
        <v>241</v>
      </c>
      <c r="C101" s="114" t="s">
        <v>326</v>
      </c>
      <c r="D101" s="115" t="s">
        <v>327</v>
      </c>
      <c r="E101" s="116">
        <v>41650.070886000001</v>
      </c>
      <c r="F101" s="116">
        <v>60161.213502000006</v>
      </c>
      <c r="G101" s="116">
        <v>64788.999155999998</v>
      </c>
      <c r="H101" s="116">
        <v>80497.171619999994</v>
      </c>
      <c r="I101" s="116">
        <v>92555.713080000001</v>
      </c>
      <c r="J101" s="117">
        <v>121329.53856666666</v>
      </c>
    </row>
    <row r="102" spans="1:10" ht="15" x14ac:dyDescent="0.35">
      <c r="A102" s="120" t="s">
        <v>328</v>
      </c>
      <c r="B102" s="114" t="s">
        <v>110</v>
      </c>
      <c r="C102" s="114" t="s">
        <v>329</v>
      </c>
      <c r="D102" s="115" t="s">
        <v>330</v>
      </c>
      <c r="E102" s="116">
        <v>44572.550292</v>
      </c>
      <c r="F102" s="116">
        <v>64382.572644</v>
      </c>
      <c r="G102" s="116">
        <v>69335.078232</v>
      </c>
      <c r="H102" s="116">
        <v>85046.850303333325</v>
      </c>
      <c r="I102" s="116">
        <v>99050.11176</v>
      </c>
      <c r="J102" s="117">
        <v>137546.68767333333</v>
      </c>
    </row>
    <row r="103" spans="1:10" ht="15" x14ac:dyDescent="0.35">
      <c r="A103" s="120" t="s">
        <v>331</v>
      </c>
      <c r="B103" s="114" t="s">
        <v>110</v>
      </c>
      <c r="C103" s="114" t="s">
        <v>332</v>
      </c>
      <c r="D103" s="115" t="s">
        <v>333</v>
      </c>
      <c r="E103" s="116">
        <v>42264.796589999998</v>
      </c>
      <c r="F103" s="116">
        <v>61049.150630000011</v>
      </c>
      <c r="G103" s="116">
        <v>65745.239140000005</v>
      </c>
      <c r="H103" s="116">
        <v>79811.669486666666</v>
      </c>
      <c r="I103" s="116">
        <v>93921.770199999984</v>
      </c>
      <c r="J103" s="117">
        <v>124892.29987333332</v>
      </c>
    </row>
    <row r="104" spans="1:10" ht="15" x14ac:dyDescent="0.35">
      <c r="A104" s="120" t="s">
        <v>334</v>
      </c>
      <c r="B104" s="114" t="s">
        <v>110</v>
      </c>
      <c r="C104" s="114" t="s">
        <v>335</v>
      </c>
      <c r="D104" s="115" t="s">
        <v>336</v>
      </c>
      <c r="E104" s="116">
        <v>41095.975326</v>
      </c>
      <c r="F104" s="116">
        <v>59360.853248666674</v>
      </c>
      <c r="G104" s="116">
        <v>63927.072729333333</v>
      </c>
      <c r="H104" s="116">
        <v>79180.086899999995</v>
      </c>
      <c r="I104" s="116">
        <v>91324.389613333333</v>
      </c>
      <c r="J104" s="117">
        <v>121553.39192333333</v>
      </c>
    </row>
    <row r="105" spans="1:10" ht="15" x14ac:dyDescent="0.35">
      <c r="A105" s="120" t="s">
        <v>337</v>
      </c>
      <c r="B105" s="114" t="s">
        <v>140</v>
      </c>
      <c r="C105" s="114" t="s">
        <v>338</v>
      </c>
      <c r="D105" s="115" t="s">
        <v>339</v>
      </c>
      <c r="E105" s="116">
        <v>38074.131903000001</v>
      </c>
      <c r="F105" s="116">
        <v>54995.968304333335</v>
      </c>
      <c r="G105" s="116">
        <v>59226.427404666669</v>
      </c>
      <c r="H105" s="116">
        <v>68423.880176666673</v>
      </c>
      <c r="I105" s="116">
        <v>84609.18200666667</v>
      </c>
      <c r="J105" s="117">
        <v>107914.55105666666</v>
      </c>
    </row>
    <row r="106" spans="1:10" ht="15" x14ac:dyDescent="0.35">
      <c r="A106" s="120" t="s">
        <v>340</v>
      </c>
      <c r="B106" s="114" t="s">
        <v>110</v>
      </c>
      <c r="C106" s="114" t="s">
        <v>341</v>
      </c>
      <c r="D106" s="115" t="s">
        <v>342</v>
      </c>
      <c r="E106" s="116">
        <v>37471.098717000008</v>
      </c>
      <c r="F106" s="116">
        <v>54124.920368999999</v>
      </c>
      <c r="G106" s="116">
        <v>58288.375781999996</v>
      </c>
      <c r="H106" s="116">
        <v>69783.445690000008</v>
      </c>
      <c r="I106" s="116">
        <v>83269.108260000008</v>
      </c>
      <c r="J106" s="117">
        <v>107184.13760333334</v>
      </c>
    </row>
    <row r="107" spans="1:10" ht="15" x14ac:dyDescent="0.35">
      <c r="A107" s="120" t="s">
        <v>343</v>
      </c>
      <c r="B107" s="121" t="s">
        <v>110</v>
      </c>
      <c r="C107" s="121" t="s">
        <v>344</v>
      </c>
      <c r="D107" s="115" t="s">
        <v>345</v>
      </c>
      <c r="E107" s="116">
        <v>40364.057988000008</v>
      </c>
      <c r="F107" s="116">
        <v>58303.639316000008</v>
      </c>
      <c r="G107" s="116">
        <v>62788.534648000001</v>
      </c>
      <c r="H107" s="116">
        <v>76791.595893333331</v>
      </c>
      <c r="I107" s="116">
        <v>89697.906640000001</v>
      </c>
      <c r="J107" s="117">
        <v>117882.99971333334</v>
      </c>
    </row>
    <row r="108" spans="1:10" ht="15" x14ac:dyDescent="0.35">
      <c r="A108" s="120" t="s">
        <v>346</v>
      </c>
      <c r="B108" s="114" t="s">
        <v>100</v>
      </c>
      <c r="C108" s="114" t="s">
        <v>347</v>
      </c>
      <c r="D108" s="115" t="s">
        <v>348</v>
      </c>
      <c r="E108" s="116">
        <v>37945.236489000003</v>
      </c>
      <c r="F108" s="116">
        <v>54809.786039666673</v>
      </c>
      <c r="G108" s="116">
        <v>59025.923427333335</v>
      </c>
      <c r="H108" s="116">
        <v>71888.519049999988</v>
      </c>
      <c r="I108" s="116">
        <v>84322.747753333329</v>
      </c>
      <c r="J108" s="117">
        <v>106347.52100333333</v>
      </c>
    </row>
    <row r="109" spans="1:10" ht="15" x14ac:dyDescent="0.35">
      <c r="A109" s="118" t="s">
        <v>346</v>
      </c>
      <c r="B109" s="114" t="s">
        <v>100</v>
      </c>
      <c r="C109" s="114" t="s">
        <v>349</v>
      </c>
      <c r="D109" s="115" t="s">
        <v>350</v>
      </c>
      <c r="E109" s="116">
        <v>37945.236489000003</v>
      </c>
      <c r="F109" s="116">
        <v>54809.786039666673</v>
      </c>
      <c r="G109" s="116">
        <v>59025.923427333335</v>
      </c>
      <c r="H109" s="116">
        <v>71888.519049999988</v>
      </c>
      <c r="I109" s="116">
        <v>84322.747753333329</v>
      </c>
      <c r="J109" s="117">
        <v>106347.52100333333</v>
      </c>
    </row>
    <row r="110" spans="1:10" ht="15" x14ac:dyDescent="0.35">
      <c r="A110" s="120" t="s">
        <v>351</v>
      </c>
      <c r="B110" s="114" t="s">
        <v>110</v>
      </c>
      <c r="C110" s="114" t="s">
        <v>352</v>
      </c>
      <c r="D110" s="115" t="s">
        <v>353</v>
      </c>
      <c r="E110" s="116">
        <v>36886.174333499999</v>
      </c>
      <c r="F110" s="116">
        <v>53280.029592833336</v>
      </c>
      <c r="G110" s="116">
        <v>57378.493407666661</v>
      </c>
      <c r="H110" s="116">
        <v>69094.71011</v>
      </c>
      <c r="I110" s="116">
        <v>81969.276296666663</v>
      </c>
      <c r="J110" s="117">
        <v>105720.34123666666</v>
      </c>
    </row>
    <row r="111" spans="1:10" ht="15" x14ac:dyDescent="0.35">
      <c r="A111" s="118" t="s">
        <v>351</v>
      </c>
      <c r="B111" s="114" t="s">
        <v>110</v>
      </c>
      <c r="C111" s="114" t="s">
        <v>354</v>
      </c>
      <c r="D111" s="115" t="s">
        <v>355</v>
      </c>
      <c r="E111" s="116">
        <v>36886.174333499999</v>
      </c>
      <c r="F111" s="116">
        <v>53280.029592833336</v>
      </c>
      <c r="G111" s="116">
        <v>57378.493407666661</v>
      </c>
      <c r="H111" s="116">
        <v>69094.71011</v>
      </c>
      <c r="I111" s="116">
        <v>81969.276296666663</v>
      </c>
      <c r="J111" s="117">
        <v>105720.34123666666</v>
      </c>
    </row>
    <row r="112" spans="1:10" ht="15" x14ac:dyDescent="0.35">
      <c r="A112" s="118" t="s">
        <v>351</v>
      </c>
      <c r="B112" s="114" t="s">
        <v>110</v>
      </c>
      <c r="C112" s="114" t="s">
        <v>356</v>
      </c>
      <c r="D112" s="115" t="s">
        <v>357</v>
      </c>
      <c r="E112" s="116">
        <v>36886.174333499999</v>
      </c>
      <c r="F112" s="116">
        <v>53280.029592833336</v>
      </c>
      <c r="G112" s="116">
        <v>57378.493407666661</v>
      </c>
      <c r="H112" s="116">
        <v>69094.71011</v>
      </c>
      <c r="I112" s="116">
        <v>81969.276296666663</v>
      </c>
      <c r="J112" s="117">
        <v>105720.34123666666</v>
      </c>
    </row>
    <row r="113" spans="1:10" ht="15" x14ac:dyDescent="0.35">
      <c r="A113" s="120" t="s">
        <v>358</v>
      </c>
      <c r="B113" s="114" t="s">
        <v>110</v>
      </c>
      <c r="C113" s="114" t="s">
        <v>359</v>
      </c>
      <c r="D113" s="115" t="s">
        <v>360</v>
      </c>
      <c r="E113" s="116">
        <v>46266.708908112661</v>
      </c>
      <c r="F113" s="116">
        <v>66829.69064505164</v>
      </c>
      <c r="G113" s="116">
        <v>71970.436079286344</v>
      </c>
      <c r="H113" s="116">
        <v>76628.82895333333</v>
      </c>
      <c r="I113" s="116">
        <v>102814.9086846948</v>
      </c>
      <c r="J113" s="117">
        <v>140825.06619411666</v>
      </c>
    </row>
    <row r="114" spans="1:10" ht="15" x14ac:dyDescent="0.35">
      <c r="A114" s="120" t="s">
        <v>361</v>
      </c>
      <c r="B114" s="114" t="s">
        <v>140</v>
      </c>
      <c r="C114" s="114" t="s">
        <v>362</v>
      </c>
      <c r="D114" s="115" t="s">
        <v>363</v>
      </c>
      <c r="E114" s="116">
        <v>47165.120946000003</v>
      </c>
      <c r="F114" s="116">
        <v>68127.396922</v>
      </c>
      <c r="G114" s="116">
        <v>73367.965916000001</v>
      </c>
      <c r="H114" s="116">
        <v>83200.777430000002</v>
      </c>
      <c r="I114" s="116">
        <v>104811.37988000001</v>
      </c>
      <c r="J114" s="117">
        <v>142205.53303000002</v>
      </c>
    </row>
    <row r="115" spans="1:10" ht="15" x14ac:dyDescent="0.35">
      <c r="A115" s="120" t="s">
        <v>364</v>
      </c>
      <c r="B115" s="114" t="s">
        <v>365</v>
      </c>
      <c r="C115" s="114" t="s">
        <v>366</v>
      </c>
      <c r="D115" s="115" t="s">
        <v>367</v>
      </c>
      <c r="E115" s="116">
        <v>43605.904582500007</v>
      </c>
      <c r="F115" s="116">
        <v>62986.306619166666</v>
      </c>
      <c r="G115" s="116">
        <v>67831.407128333332</v>
      </c>
      <c r="H115" s="116">
        <v>77742.104433333341</v>
      </c>
      <c r="I115" s="116">
        <v>96902.010183333347</v>
      </c>
      <c r="J115" s="117">
        <v>118784.69714333334</v>
      </c>
    </row>
    <row r="116" spans="1:10" ht="15" x14ac:dyDescent="0.35">
      <c r="A116" s="120" t="s">
        <v>368</v>
      </c>
      <c r="B116" s="114" t="s">
        <v>369</v>
      </c>
      <c r="C116" s="114" t="s">
        <v>370</v>
      </c>
      <c r="D116" s="115" t="s">
        <v>371</v>
      </c>
      <c r="E116" s="116">
        <v>43526.218101000006</v>
      </c>
      <c r="F116" s="116">
        <v>62871.203923666668</v>
      </c>
      <c r="G116" s="116">
        <v>67707.450379333328</v>
      </c>
      <c r="H116" s="116">
        <v>80376.096363333345</v>
      </c>
      <c r="I116" s="116">
        <v>96724.929113333346</v>
      </c>
      <c r="J116" s="117">
        <v>112273.64335999999</v>
      </c>
    </row>
    <row r="117" spans="1:10" ht="15" x14ac:dyDescent="0.35">
      <c r="A117" s="120" t="s">
        <v>372</v>
      </c>
      <c r="B117" s="114" t="s">
        <v>373</v>
      </c>
      <c r="C117" s="114" t="s">
        <v>374</v>
      </c>
      <c r="D117" s="115" t="s">
        <v>375</v>
      </c>
      <c r="E117" s="116">
        <v>66151.970386500005</v>
      </c>
      <c r="F117" s="116">
        <v>95552.846113833322</v>
      </c>
      <c r="G117" s="116">
        <v>102903.06504566665</v>
      </c>
      <c r="H117" s="116">
        <v>120594.90803000001</v>
      </c>
      <c r="I117" s="116">
        <v>147004.37863666666</v>
      </c>
      <c r="J117" s="117">
        <v>215688.03178666669</v>
      </c>
    </row>
    <row r="118" spans="1:10" ht="15" x14ac:dyDescent="0.35">
      <c r="A118" s="120" t="s">
        <v>376</v>
      </c>
      <c r="B118" s="114" t="s">
        <v>42</v>
      </c>
      <c r="C118" s="114" t="s">
        <v>377</v>
      </c>
      <c r="D118" s="115" t="s">
        <v>378</v>
      </c>
      <c r="E118" s="116">
        <v>38706.618964499998</v>
      </c>
      <c r="F118" s="116">
        <v>55909.5607265</v>
      </c>
      <c r="G118" s="116">
        <v>60210.296167</v>
      </c>
      <c r="H118" s="116">
        <v>77619.643046666679</v>
      </c>
      <c r="I118" s="116">
        <v>86014.708809999996</v>
      </c>
      <c r="J118" s="117">
        <v>114625.15597666668</v>
      </c>
    </row>
    <row r="119" spans="1:10" ht="15" x14ac:dyDescent="0.35">
      <c r="A119" s="120" t="s">
        <v>379</v>
      </c>
      <c r="B119" s="114" t="s">
        <v>380</v>
      </c>
      <c r="C119" s="114" t="s">
        <v>381</v>
      </c>
      <c r="D119" s="115" t="s">
        <v>382</v>
      </c>
      <c r="E119" s="116">
        <v>71935.377871500008</v>
      </c>
      <c r="F119" s="116">
        <v>103906.65692550001</v>
      </c>
      <c r="G119" s="116">
        <v>111899.47668899999</v>
      </c>
      <c r="H119" s="116">
        <v>149906.56897666666</v>
      </c>
      <c r="I119" s="116">
        <v>159856.39527000001</v>
      </c>
      <c r="J119" s="117">
        <v>191433.82414000001</v>
      </c>
    </row>
    <row r="120" spans="1:10" ht="15" x14ac:dyDescent="0.35">
      <c r="A120" s="118" t="s">
        <v>379</v>
      </c>
      <c r="B120" s="114" t="s">
        <v>380</v>
      </c>
      <c r="C120" s="114" t="s">
        <v>383</v>
      </c>
      <c r="D120" s="115" t="s">
        <v>384</v>
      </c>
      <c r="E120" s="116">
        <v>71935.377871500008</v>
      </c>
      <c r="F120" s="116">
        <v>103906.65692550001</v>
      </c>
      <c r="G120" s="116">
        <v>111899.47668899999</v>
      </c>
      <c r="H120" s="116">
        <v>149906.56897666666</v>
      </c>
      <c r="I120" s="116">
        <v>159856.39527000001</v>
      </c>
      <c r="J120" s="117">
        <v>191433.82414000001</v>
      </c>
    </row>
    <row r="121" spans="1:10" ht="15" x14ac:dyDescent="0.35">
      <c r="A121" s="120" t="s">
        <v>385</v>
      </c>
      <c r="B121" s="114" t="s">
        <v>380</v>
      </c>
      <c r="C121" s="114" t="s">
        <v>386</v>
      </c>
      <c r="D121" s="115" t="s">
        <v>387</v>
      </c>
      <c r="E121" s="116">
        <v>84138.713229000001</v>
      </c>
      <c r="F121" s="116">
        <v>121533.69688633333</v>
      </c>
      <c r="G121" s="116">
        <v>130882.44280066667</v>
      </c>
      <c r="H121" s="116">
        <v>181619.05383999998</v>
      </c>
      <c r="I121" s="116">
        <v>186974.91828666665</v>
      </c>
      <c r="J121" s="117">
        <v>213694.31488333331</v>
      </c>
    </row>
    <row r="122" spans="1:10" ht="15" x14ac:dyDescent="0.35">
      <c r="A122" s="120" t="s">
        <v>388</v>
      </c>
      <c r="B122" s="121" t="s">
        <v>380</v>
      </c>
      <c r="C122" s="121" t="s">
        <v>389</v>
      </c>
      <c r="D122" s="115" t="s">
        <v>390</v>
      </c>
      <c r="E122" s="116">
        <v>59031.354058500008</v>
      </c>
      <c r="F122" s="116">
        <v>85267.511417833346</v>
      </c>
      <c r="G122" s="116">
        <v>91826.550757666657</v>
      </c>
      <c r="H122" s="116">
        <v>121966.05731</v>
      </c>
      <c r="I122" s="116">
        <v>131180.78679666665</v>
      </c>
      <c r="J122" s="117">
        <v>164808.23338000002</v>
      </c>
    </row>
    <row r="123" spans="1:10" ht="15" x14ac:dyDescent="0.35">
      <c r="A123" s="120" t="s">
        <v>391</v>
      </c>
      <c r="B123" s="114" t="s">
        <v>380</v>
      </c>
      <c r="C123" s="114" t="s">
        <v>392</v>
      </c>
      <c r="D123" s="115" t="s">
        <v>393</v>
      </c>
      <c r="E123" s="116">
        <v>85655.910519000012</v>
      </c>
      <c r="F123" s="116">
        <v>123725.204083</v>
      </c>
      <c r="G123" s="116">
        <v>133242.52747399997</v>
      </c>
      <c r="H123" s="116">
        <v>183950.06114333333</v>
      </c>
      <c r="I123" s="116">
        <v>190346.46782000002</v>
      </c>
      <c r="J123" s="117">
        <v>217361.80432666666</v>
      </c>
    </row>
    <row r="124" spans="1:10" ht="15" x14ac:dyDescent="0.35">
      <c r="A124" s="120" t="s">
        <v>394</v>
      </c>
      <c r="B124" s="114" t="s">
        <v>380</v>
      </c>
      <c r="C124" s="114" t="s">
        <v>395</v>
      </c>
      <c r="D124" s="115" t="s">
        <v>396</v>
      </c>
      <c r="E124" s="116">
        <v>64454.6925825</v>
      </c>
      <c r="F124" s="116">
        <v>93101.222619166656</v>
      </c>
      <c r="G124" s="116">
        <v>100262.85512833332</v>
      </c>
      <c r="H124" s="116">
        <v>144660.17422333334</v>
      </c>
      <c r="I124" s="116">
        <v>143232.65018333332</v>
      </c>
      <c r="J124" s="117">
        <v>172621.03002000001</v>
      </c>
    </row>
    <row r="125" spans="1:10" ht="15" x14ac:dyDescent="0.35">
      <c r="A125" s="120" t="s">
        <v>397</v>
      </c>
      <c r="B125" s="114" t="s">
        <v>380</v>
      </c>
      <c r="C125" s="114" t="s">
        <v>398</v>
      </c>
      <c r="D125" s="115" t="s">
        <v>399</v>
      </c>
      <c r="E125" s="116">
        <v>72003.271857</v>
      </c>
      <c r="F125" s="116">
        <v>104004.72601566666</v>
      </c>
      <c r="G125" s="116">
        <v>112005.08955533332</v>
      </c>
      <c r="H125" s="116">
        <v>152570.88584999999</v>
      </c>
      <c r="I125" s="116">
        <v>160007.27079333333</v>
      </c>
      <c r="J125" s="117">
        <v>188255.9668266667</v>
      </c>
    </row>
    <row r="126" spans="1:10" ht="15" x14ac:dyDescent="0.35">
      <c r="A126" s="120" t="s">
        <v>400</v>
      </c>
      <c r="B126" s="114" t="s">
        <v>380</v>
      </c>
      <c r="C126" s="114" t="s">
        <v>401</v>
      </c>
      <c r="D126" s="115" t="s">
        <v>402</v>
      </c>
      <c r="E126" s="116">
        <v>73450.725201000008</v>
      </c>
      <c r="F126" s="116">
        <v>106095.49195700001</v>
      </c>
      <c r="G126" s="116">
        <v>114256.683646</v>
      </c>
      <c r="H126" s="116">
        <v>153948.34576666667</v>
      </c>
      <c r="I126" s="116">
        <v>163223.83378000002</v>
      </c>
      <c r="J126" s="117">
        <v>200115.29915000001</v>
      </c>
    </row>
    <row r="127" spans="1:10" ht="15" x14ac:dyDescent="0.35">
      <c r="A127" s="120" t="s">
        <v>403</v>
      </c>
      <c r="B127" s="114" t="s">
        <v>110</v>
      </c>
      <c r="C127" s="114" t="s">
        <v>404</v>
      </c>
      <c r="D127" s="115" t="s">
        <v>405</v>
      </c>
      <c r="E127" s="116">
        <v>39602.429308500003</v>
      </c>
      <c r="F127" s="116">
        <v>57203.509001166676</v>
      </c>
      <c r="G127" s="116">
        <v>61603.778924333332</v>
      </c>
      <c r="H127" s="116">
        <v>74090.115013333329</v>
      </c>
      <c r="I127" s="116">
        <v>88005.398463333331</v>
      </c>
      <c r="J127" s="117">
        <v>116502.62019333335</v>
      </c>
    </row>
    <row r="128" spans="1:10" ht="15" x14ac:dyDescent="0.35">
      <c r="A128" s="118" t="s">
        <v>406</v>
      </c>
      <c r="B128" s="114" t="s">
        <v>42</v>
      </c>
      <c r="C128" s="114" t="s">
        <v>407</v>
      </c>
      <c r="D128" s="115" t="s">
        <v>408</v>
      </c>
      <c r="E128" s="116"/>
      <c r="F128" s="116">
        <v>39322.724967000009</v>
      </c>
      <c r="G128" s="116">
        <v>41705.920419545459</v>
      </c>
      <c r="H128" s="116"/>
      <c r="I128" s="116"/>
      <c r="J128" s="117"/>
    </row>
    <row r="129" spans="1:10" ht="15" x14ac:dyDescent="0.35">
      <c r="A129" s="118" t="s">
        <v>409</v>
      </c>
      <c r="B129" s="114" t="s">
        <v>42</v>
      </c>
      <c r="C129" s="114" t="s">
        <v>410</v>
      </c>
      <c r="D129" s="115" t="s">
        <v>411</v>
      </c>
      <c r="E129" s="116"/>
      <c r="F129" s="116"/>
      <c r="G129" s="116"/>
      <c r="H129" s="116">
        <v>50642.903366590908</v>
      </c>
      <c r="I129" s="116">
        <v>59579.886313636373</v>
      </c>
      <c r="J129" s="117">
        <v>81028.645386545453</v>
      </c>
    </row>
    <row r="130" spans="1:10" ht="15" x14ac:dyDescent="0.35">
      <c r="A130" s="118" t="s">
        <v>412</v>
      </c>
      <c r="B130" s="114" t="s">
        <v>42</v>
      </c>
      <c r="C130" s="114" t="s">
        <v>413</v>
      </c>
      <c r="D130" s="115" t="s">
        <v>414</v>
      </c>
      <c r="E130" s="116"/>
      <c r="F130" s="116"/>
      <c r="G130" s="116"/>
      <c r="H130" s="116">
        <v>62558.880629318191</v>
      </c>
      <c r="I130" s="116">
        <v>73283.260165772735</v>
      </c>
      <c r="J130" s="117">
        <v>96519.415828090918</v>
      </c>
    </row>
    <row r="131" spans="1:10" ht="15" x14ac:dyDescent="0.35">
      <c r="A131" s="118" t="s">
        <v>415</v>
      </c>
      <c r="B131" s="114" t="s">
        <v>416</v>
      </c>
      <c r="C131" s="114" t="s">
        <v>417</v>
      </c>
      <c r="D131" s="115" t="s">
        <v>418</v>
      </c>
      <c r="E131" s="116"/>
      <c r="F131" s="116"/>
      <c r="G131" s="116"/>
      <c r="H131" s="116">
        <v>59685.704434666666</v>
      </c>
      <c r="I131" s="116">
        <v>69412.651157333341</v>
      </c>
      <c r="J131" s="117">
        <v>91004.364818666669</v>
      </c>
    </row>
    <row r="132" spans="1:10" ht="15" x14ac:dyDescent="0.35">
      <c r="A132" s="118" t="s">
        <v>419</v>
      </c>
      <c r="B132" s="114" t="s">
        <v>416</v>
      </c>
      <c r="C132" s="114" t="s">
        <v>420</v>
      </c>
      <c r="D132" s="115" t="s">
        <v>421</v>
      </c>
      <c r="E132" s="116"/>
      <c r="F132" s="116">
        <v>42298.334299000002</v>
      </c>
      <c r="G132" s="116">
        <v>45552.052321999996</v>
      </c>
      <c r="H132" s="116">
        <v>55955.3479075</v>
      </c>
      <c r="I132" s="116">
        <v>65074.360460000004</v>
      </c>
      <c r="J132" s="117">
        <v>85316.592017500006</v>
      </c>
    </row>
    <row r="133" spans="1:10" ht="15" x14ac:dyDescent="0.35">
      <c r="A133" s="118" t="s">
        <v>422</v>
      </c>
      <c r="B133" s="114" t="s">
        <v>228</v>
      </c>
      <c r="C133" s="114" t="s">
        <v>423</v>
      </c>
      <c r="D133" s="115" t="s">
        <v>424</v>
      </c>
      <c r="E133" s="116"/>
      <c r="F133" s="116"/>
      <c r="G133" s="116"/>
      <c r="H133" s="116">
        <v>59685.704434666666</v>
      </c>
      <c r="I133" s="116">
        <v>69412.651157333341</v>
      </c>
      <c r="J133" s="117">
        <v>91004.364818666669</v>
      </c>
    </row>
    <row r="134" spans="1:10" ht="15" x14ac:dyDescent="0.35">
      <c r="A134" s="118" t="s">
        <v>425</v>
      </c>
      <c r="B134" s="114" t="s">
        <v>241</v>
      </c>
      <c r="C134" s="114" t="s">
        <v>425</v>
      </c>
      <c r="D134" s="115" t="s">
        <v>426</v>
      </c>
      <c r="E134" s="116">
        <v>49313.629699200006</v>
      </c>
      <c r="F134" s="116">
        <v>71230.798454399992</v>
      </c>
      <c r="G134" s="116">
        <v>76710.09064319999</v>
      </c>
      <c r="H134" s="116">
        <v>94328.756027333322</v>
      </c>
      <c r="I134" s="116">
        <v>109585.84377600001</v>
      </c>
      <c r="J134" s="117">
        <v>154294.72520333334</v>
      </c>
    </row>
    <row r="135" spans="1:10" ht="15" x14ac:dyDescent="0.35">
      <c r="A135" s="118" t="s">
        <v>427</v>
      </c>
      <c r="B135" s="114" t="s">
        <v>241</v>
      </c>
      <c r="C135" s="114" t="s">
        <v>427</v>
      </c>
      <c r="D135" s="115" t="s">
        <v>428</v>
      </c>
      <c r="E135" s="116">
        <v>42933.995524033337</v>
      </c>
      <c r="F135" s="116">
        <v>62015.770522366663</v>
      </c>
      <c r="G135" s="116">
        <v>66786.21249416667</v>
      </c>
      <c r="H135" s="116">
        <v>83447.356069999994</v>
      </c>
      <c r="I135" s="116">
        <v>95408.874991666686</v>
      </c>
      <c r="J135" s="117">
        <v>125321.99995500001</v>
      </c>
    </row>
    <row r="136" spans="1:10" ht="15" x14ac:dyDescent="0.35">
      <c r="A136" s="118" t="s">
        <v>429</v>
      </c>
      <c r="B136" s="114" t="s">
        <v>241</v>
      </c>
      <c r="C136" s="114" t="s">
        <v>429</v>
      </c>
      <c r="D136" s="115" t="s">
        <v>430</v>
      </c>
      <c r="E136" s="116">
        <v>43833.826006499999</v>
      </c>
      <c r="F136" s="116">
        <v>63315.526453833336</v>
      </c>
      <c r="G136" s="116">
        <v>68185.951565666677</v>
      </c>
      <c r="H136" s="116">
        <v>90468.046625000003</v>
      </c>
      <c r="I136" s="116">
        <v>97408.502236666667</v>
      </c>
      <c r="J136" s="117">
        <v>125305.50123666668</v>
      </c>
    </row>
    <row r="138" spans="1:10" x14ac:dyDescent="0.3">
      <c r="A138" t="s">
        <v>431</v>
      </c>
    </row>
    <row r="139" spans="1:10" x14ac:dyDescent="0.3">
      <c r="D139" s="123" t="s">
        <v>432</v>
      </c>
      <c r="E139" s="124">
        <f>912*52</f>
        <v>47424</v>
      </c>
    </row>
    <row r="140" spans="1:10" x14ac:dyDescent="0.3">
      <c r="D140" s="125" t="s">
        <v>433</v>
      </c>
      <c r="E140" s="126">
        <f>E139*(9/11)</f>
        <v>38801.454545454551</v>
      </c>
    </row>
  </sheetData>
  <mergeCells count="1">
    <mergeCell ref="F1:J1"/>
  </mergeCells>
  <conditionalFormatting sqref="E3 E5:E127 E134:E136">
    <cfRule type="cellIs" dxfId="17" priority="2" operator="lessThan">
      <formula>$E$139</formula>
    </cfRule>
  </conditionalFormatting>
  <conditionalFormatting sqref="F3:J3 F5:J57 J58 F59:J127 F128:G128 H129:J131 F132:J132 H133:J133 F134:J136">
    <cfRule type="cellIs" dxfId="16" priority="1" operator="lessThan">
      <formula>$E$140</formula>
    </cfRule>
  </conditionalFormatting>
  <conditionalFormatting sqref="F3:J3 F5:J57 J58 F59:J127 F128:G128 H129:J133 F134:J136">
    <cfRule type="cellIs" dxfId="15" priority="3" operator="lessThan">
      <formula>38758.91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FY25 Faculty Market Rates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Stout, Mary (stoutm@uidaho.edu)</dc:creator>
  <cp:lastModifiedBy>Espenschade, Cari (cari@uidaho.edu)</cp:lastModifiedBy>
  <dcterms:created xsi:type="dcterms:W3CDTF">2023-03-14T18:22:57Z</dcterms:created>
  <dcterms:modified xsi:type="dcterms:W3CDTF">2024-08-20T17:03:23Z</dcterms:modified>
</cp:coreProperties>
</file>