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.uidaho.edu\shared\URO\OSP\+DGA Roundtable\2018\May 2018\"/>
    </mc:Choice>
  </mc:AlternateContent>
  <bookViews>
    <workbookView xWindow="0" yWindow="0" windowWidth="23040" windowHeight="11220" activeTab="2"/>
  </bookViews>
  <sheets>
    <sheet name="Sheet1" sheetId="3" r:id="rId1"/>
    <sheet name="Sheet2" sheetId="4" r:id="rId2"/>
    <sheet name="Pivot" sheetId="2" r:id="rId3"/>
    <sheet name="Transaction Detail Report_20180" sheetId="1" r:id="rId4"/>
  </sheet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A2" i="1" l="1"/>
  <c r="B2" i="1"/>
  <c r="D2" i="1"/>
  <c r="U2" i="1"/>
  <c r="W2" i="1"/>
  <c r="A3" i="1"/>
  <c r="B3" i="1"/>
  <c r="D3" i="1"/>
  <c r="U3" i="1"/>
  <c r="W3" i="1"/>
  <c r="A4" i="1"/>
  <c r="B4" i="1"/>
  <c r="D4" i="1"/>
  <c r="U4" i="1"/>
  <c r="W4" i="1"/>
  <c r="A5" i="1"/>
  <c r="B5" i="1"/>
  <c r="D5" i="1"/>
  <c r="U5" i="1"/>
  <c r="W5" i="1"/>
  <c r="A6" i="1"/>
  <c r="B6" i="1"/>
  <c r="D6" i="1"/>
  <c r="U6" i="1"/>
  <c r="W6" i="1"/>
  <c r="A7" i="1"/>
  <c r="B7" i="1"/>
  <c r="D7" i="1"/>
  <c r="U7" i="1"/>
  <c r="W7" i="1"/>
  <c r="A8" i="1"/>
  <c r="B8" i="1"/>
  <c r="D8" i="1"/>
  <c r="U8" i="1"/>
  <c r="W8" i="1"/>
  <c r="A9" i="1"/>
  <c r="B9" i="1"/>
  <c r="D9" i="1"/>
  <c r="U9" i="1"/>
  <c r="W9" i="1"/>
  <c r="A10" i="1"/>
  <c r="B10" i="1"/>
  <c r="D10" i="1"/>
  <c r="U10" i="1"/>
  <c r="W10" i="1"/>
  <c r="A11" i="1"/>
  <c r="B11" i="1"/>
  <c r="D11" i="1"/>
  <c r="U11" i="1"/>
  <c r="W11" i="1"/>
  <c r="A12" i="1"/>
  <c r="B12" i="1"/>
  <c r="D12" i="1"/>
  <c r="U12" i="1"/>
  <c r="W12" i="1"/>
  <c r="A13" i="1"/>
  <c r="B13" i="1"/>
  <c r="D13" i="1"/>
  <c r="U13" i="1"/>
  <c r="W13" i="1"/>
  <c r="A14" i="1"/>
  <c r="B14" i="1"/>
  <c r="D14" i="1"/>
  <c r="U14" i="1"/>
  <c r="W14" i="1"/>
  <c r="A15" i="1"/>
  <c r="B15" i="1"/>
  <c r="D15" i="1"/>
  <c r="U15" i="1"/>
  <c r="W15" i="1"/>
  <c r="A16" i="1"/>
  <c r="B16" i="1"/>
  <c r="D16" i="1"/>
  <c r="U16" i="1"/>
  <c r="W16" i="1"/>
  <c r="A17" i="1"/>
  <c r="B17" i="1"/>
  <c r="D17" i="1"/>
  <c r="U17" i="1"/>
  <c r="W17" i="1"/>
  <c r="A18" i="1"/>
  <c r="B18" i="1"/>
  <c r="D18" i="1"/>
  <c r="U18" i="1"/>
  <c r="W18" i="1"/>
  <c r="A19" i="1"/>
  <c r="B19" i="1"/>
  <c r="D19" i="1"/>
  <c r="U19" i="1"/>
  <c r="W19" i="1"/>
  <c r="A20" i="1"/>
  <c r="B20" i="1"/>
  <c r="D20" i="1"/>
  <c r="U20" i="1"/>
  <c r="W20" i="1"/>
  <c r="A21" i="1"/>
  <c r="B21" i="1"/>
  <c r="D21" i="1"/>
  <c r="U21" i="1"/>
  <c r="W21" i="1"/>
  <c r="A22" i="1"/>
  <c r="B22" i="1"/>
  <c r="D22" i="1"/>
  <c r="U22" i="1"/>
  <c r="W22" i="1"/>
  <c r="A23" i="1"/>
  <c r="B23" i="1"/>
  <c r="D23" i="1"/>
  <c r="U23" i="1"/>
  <c r="W23" i="1"/>
  <c r="A24" i="1"/>
  <c r="B24" i="1"/>
  <c r="D24" i="1"/>
  <c r="U24" i="1"/>
  <c r="W24" i="1"/>
  <c r="A25" i="1"/>
  <c r="B25" i="1"/>
  <c r="D25" i="1"/>
  <c r="U25" i="1"/>
  <c r="W25" i="1"/>
  <c r="A26" i="1"/>
  <c r="B26" i="1"/>
  <c r="D26" i="1"/>
  <c r="U26" i="1"/>
  <c r="W26" i="1"/>
  <c r="A27" i="1"/>
  <c r="B27" i="1"/>
  <c r="D27" i="1"/>
  <c r="U27" i="1"/>
  <c r="W27" i="1"/>
  <c r="A28" i="1"/>
  <c r="B28" i="1"/>
  <c r="D28" i="1"/>
  <c r="U28" i="1"/>
  <c r="W28" i="1"/>
  <c r="A29" i="1"/>
  <c r="B29" i="1"/>
  <c r="D29" i="1"/>
  <c r="U29" i="1"/>
  <c r="W29" i="1"/>
  <c r="A30" i="1"/>
  <c r="B30" i="1"/>
  <c r="D30" i="1"/>
  <c r="U30" i="1"/>
  <c r="W30" i="1"/>
  <c r="A31" i="1"/>
  <c r="B31" i="1"/>
  <c r="D31" i="1"/>
  <c r="U31" i="1"/>
  <c r="W31" i="1"/>
  <c r="A32" i="1"/>
  <c r="B32" i="1"/>
  <c r="D32" i="1"/>
  <c r="U32" i="1"/>
  <c r="W32" i="1"/>
  <c r="A33" i="1"/>
  <c r="B33" i="1"/>
  <c r="D33" i="1"/>
  <c r="U33" i="1"/>
  <c r="W33" i="1"/>
  <c r="A34" i="1"/>
  <c r="B34" i="1"/>
  <c r="D34" i="1"/>
  <c r="U34" i="1"/>
  <c r="W34" i="1"/>
  <c r="A35" i="1"/>
  <c r="B35" i="1"/>
  <c r="D35" i="1"/>
  <c r="U35" i="1"/>
  <c r="W35" i="1"/>
  <c r="A36" i="1"/>
  <c r="B36" i="1"/>
  <c r="D36" i="1"/>
  <c r="U36" i="1"/>
  <c r="W36" i="1"/>
  <c r="A37" i="1"/>
  <c r="B37" i="1"/>
  <c r="D37" i="1"/>
  <c r="U37" i="1"/>
  <c r="W37" i="1"/>
  <c r="A38" i="1"/>
  <c r="B38" i="1"/>
  <c r="D38" i="1"/>
  <c r="U38" i="1"/>
  <c r="W38" i="1"/>
  <c r="A39" i="1"/>
  <c r="B39" i="1"/>
  <c r="D39" i="1"/>
  <c r="U39" i="1"/>
  <c r="W39" i="1"/>
  <c r="A40" i="1"/>
  <c r="B40" i="1"/>
  <c r="D40" i="1"/>
  <c r="U40" i="1"/>
  <c r="W40" i="1"/>
  <c r="A41" i="1"/>
  <c r="B41" i="1"/>
  <c r="D41" i="1"/>
  <c r="U41" i="1"/>
  <c r="W41" i="1"/>
  <c r="A42" i="1"/>
  <c r="B42" i="1"/>
  <c r="D42" i="1"/>
  <c r="U42" i="1"/>
  <c r="W42" i="1"/>
  <c r="A43" i="1"/>
  <c r="B43" i="1"/>
  <c r="D43" i="1"/>
  <c r="U43" i="1"/>
  <c r="W43" i="1"/>
  <c r="A44" i="1"/>
  <c r="B44" i="1"/>
  <c r="D44" i="1"/>
  <c r="U44" i="1"/>
  <c r="W44" i="1"/>
  <c r="A45" i="1"/>
  <c r="B45" i="1"/>
  <c r="D45" i="1"/>
  <c r="U45" i="1"/>
  <c r="W45" i="1"/>
  <c r="A46" i="1"/>
  <c r="B46" i="1"/>
  <c r="D46" i="1"/>
  <c r="U46" i="1"/>
  <c r="W46" i="1"/>
  <c r="A47" i="1"/>
  <c r="B47" i="1"/>
  <c r="D47" i="1"/>
  <c r="U47" i="1"/>
  <c r="W47" i="1"/>
  <c r="A48" i="1"/>
  <c r="B48" i="1"/>
  <c r="D48" i="1"/>
  <c r="U48" i="1"/>
  <c r="W48" i="1"/>
  <c r="A49" i="1"/>
  <c r="B49" i="1"/>
  <c r="D49" i="1"/>
  <c r="U49" i="1"/>
  <c r="W49" i="1"/>
  <c r="A50" i="1"/>
  <c r="B50" i="1"/>
  <c r="D50" i="1"/>
  <c r="U50" i="1"/>
  <c r="W50" i="1"/>
  <c r="A51" i="1"/>
  <c r="B51" i="1"/>
  <c r="D51" i="1"/>
  <c r="U51" i="1"/>
  <c r="W51" i="1"/>
  <c r="A52" i="1"/>
  <c r="B52" i="1"/>
  <c r="D52" i="1"/>
  <c r="U52" i="1"/>
  <c r="W52" i="1"/>
  <c r="A53" i="1"/>
  <c r="B53" i="1"/>
  <c r="D53" i="1"/>
  <c r="U53" i="1"/>
  <c r="W53" i="1"/>
  <c r="A54" i="1"/>
  <c r="B54" i="1"/>
  <c r="D54" i="1"/>
  <c r="U54" i="1"/>
  <c r="W54" i="1"/>
  <c r="A55" i="1"/>
  <c r="B55" i="1"/>
  <c r="D55" i="1"/>
  <c r="U55" i="1"/>
  <c r="W55" i="1"/>
  <c r="A56" i="1"/>
  <c r="B56" i="1"/>
  <c r="D56" i="1"/>
  <c r="U56" i="1"/>
  <c r="W56" i="1"/>
  <c r="A57" i="1"/>
  <c r="B57" i="1"/>
  <c r="D57" i="1"/>
  <c r="U57" i="1"/>
  <c r="W57" i="1"/>
  <c r="A58" i="1"/>
  <c r="B58" i="1"/>
  <c r="D58" i="1"/>
  <c r="U58" i="1"/>
  <c r="W58" i="1"/>
  <c r="A59" i="1"/>
  <c r="B59" i="1"/>
  <c r="D59" i="1"/>
  <c r="U59" i="1"/>
  <c r="W59" i="1"/>
  <c r="A60" i="1"/>
  <c r="B60" i="1"/>
  <c r="D60" i="1"/>
  <c r="U60" i="1"/>
  <c r="W60" i="1"/>
  <c r="A61" i="1"/>
  <c r="B61" i="1"/>
  <c r="D61" i="1"/>
  <c r="U61" i="1"/>
  <c r="W61" i="1"/>
  <c r="A62" i="1"/>
  <c r="B62" i="1"/>
  <c r="D62" i="1"/>
  <c r="U62" i="1"/>
  <c r="W62" i="1"/>
  <c r="A63" i="1"/>
  <c r="B63" i="1"/>
  <c r="D63" i="1"/>
  <c r="U63" i="1"/>
  <c r="W63" i="1"/>
  <c r="A64" i="1"/>
  <c r="B64" i="1"/>
  <c r="D64" i="1"/>
  <c r="U64" i="1"/>
  <c r="W64" i="1"/>
  <c r="A65" i="1"/>
  <c r="B65" i="1"/>
  <c r="D65" i="1"/>
  <c r="U65" i="1"/>
  <c r="W65" i="1"/>
  <c r="A66" i="1"/>
  <c r="B66" i="1"/>
  <c r="D66" i="1"/>
  <c r="U66" i="1"/>
  <c r="W66" i="1"/>
  <c r="A67" i="1"/>
  <c r="B67" i="1"/>
  <c r="D67" i="1"/>
  <c r="U67" i="1"/>
  <c r="W67" i="1"/>
  <c r="A68" i="1"/>
  <c r="B68" i="1"/>
  <c r="D68" i="1"/>
  <c r="U68" i="1"/>
  <c r="W68" i="1"/>
  <c r="A69" i="1"/>
  <c r="B69" i="1"/>
  <c r="D69" i="1"/>
  <c r="U69" i="1"/>
  <c r="W69" i="1"/>
  <c r="A70" i="1"/>
  <c r="B70" i="1"/>
  <c r="D70" i="1"/>
  <c r="U70" i="1"/>
  <c r="W70" i="1"/>
  <c r="A71" i="1"/>
  <c r="B71" i="1"/>
  <c r="D71" i="1"/>
  <c r="U71" i="1"/>
  <c r="W71" i="1"/>
  <c r="A72" i="1"/>
  <c r="B72" i="1"/>
  <c r="D72" i="1"/>
  <c r="U72" i="1"/>
  <c r="W72" i="1"/>
  <c r="A73" i="1"/>
  <c r="B73" i="1"/>
  <c r="D73" i="1"/>
  <c r="U73" i="1"/>
  <c r="W73" i="1"/>
  <c r="A74" i="1"/>
  <c r="B74" i="1"/>
  <c r="D74" i="1"/>
  <c r="U74" i="1"/>
  <c r="W74" i="1"/>
  <c r="A75" i="1"/>
  <c r="B75" i="1"/>
  <c r="D75" i="1"/>
  <c r="U75" i="1"/>
  <c r="W75" i="1"/>
  <c r="A76" i="1"/>
  <c r="B76" i="1"/>
  <c r="D76" i="1"/>
  <c r="U76" i="1"/>
  <c r="W76" i="1"/>
  <c r="A77" i="1"/>
  <c r="B77" i="1"/>
  <c r="D77" i="1"/>
  <c r="U77" i="1"/>
  <c r="W77" i="1"/>
  <c r="A78" i="1"/>
  <c r="B78" i="1"/>
  <c r="D78" i="1"/>
  <c r="U78" i="1"/>
  <c r="W78" i="1"/>
  <c r="A79" i="1"/>
  <c r="B79" i="1"/>
  <c r="D79" i="1"/>
  <c r="U79" i="1"/>
  <c r="W79" i="1"/>
  <c r="A80" i="1"/>
  <c r="B80" i="1"/>
  <c r="D80" i="1"/>
  <c r="U80" i="1"/>
  <c r="W80" i="1"/>
  <c r="A81" i="1"/>
  <c r="B81" i="1"/>
  <c r="D81" i="1"/>
  <c r="U81" i="1"/>
  <c r="W81" i="1"/>
  <c r="A82" i="1"/>
  <c r="B82" i="1"/>
  <c r="D82" i="1"/>
  <c r="U82" i="1"/>
  <c r="W82" i="1"/>
  <c r="A83" i="1"/>
  <c r="B83" i="1"/>
  <c r="D83" i="1"/>
  <c r="U83" i="1"/>
  <c r="W83" i="1"/>
  <c r="A84" i="1"/>
  <c r="B84" i="1"/>
  <c r="D84" i="1"/>
  <c r="U84" i="1"/>
  <c r="W84" i="1"/>
  <c r="A85" i="1"/>
  <c r="B85" i="1"/>
  <c r="D85" i="1"/>
  <c r="U85" i="1"/>
  <c r="W85" i="1"/>
  <c r="A86" i="1"/>
  <c r="B86" i="1"/>
  <c r="D86" i="1"/>
  <c r="U86" i="1"/>
  <c r="W86" i="1"/>
  <c r="A87" i="1"/>
  <c r="B87" i="1"/>
  <c r="D87" i="1"/>
  <c r="U87" i="1"/>
  <c r="W87" i="1"/>
  <c r="A88" i="1"/>
  <c r="B88" i="1"/>
  <c r="D88" i="1"/>
  <c r="U88" i="1"/>
  <c r="W88" i="1"/>
  <c r="A89" i="1"/>
  <c r="B89" i="1"/>
  <c r="D89" i="1"/>
  <c r="U89" i="1"/>
  <c r="W89" i="1"/>
  <c r="A90" i="1"/>
  <c r="B90" i="1"/>
  <c r="D90" i="1"/>
  <c r="U90" i="1"/>
  <c r="W90" i="1"/>
  <c r="A91" i="1"/>
  <c r="B91" i="1"/>
  <c r="D91" i="1"/>
  <c r="U91" i="1"/>
  <c r="W91" i="1"/>
  <c r="A92" i="1"/>
  <c r="B92" i="1"/>
  <c r="D92" i="1"/>
  <c r="U92" i="1"/>
  <c r="W92" i="1"/>
  <c r="A93" i="1"/>
  <c r="B93" i="1"/>
  <c r="D93" i="1"/>
  <c r="U93" i="1"/>
  <c r="W93" i="1"/>
  <c r="A94" i="1"/>
  <c r="B94" i="1"/>
  <c r="D94" i="1"/>
  <c r="U94" i="1"/>
  <c r="W94" i="1"/>
  <c r="A95" i="1"/>
  <c r="B95" i="1"/>
  <c r="D95" i="1"/>
  <c r="U95" i="1"/>
  <c r="W95" i="1"/>
  <c r="A96" i="1"/>
  <c r="B96" i="1"/>
  <c r="D96" i="1"/>
  <c r="U96" i="1"/>
  <c r="W96" i="1"/>
  <c r="A97" i="1"/>
  <c r="B97" i="1"/>
  <c r="D97" i="1"/>
  <c r="U97" i="1"/>
  <c r="W97" i="1"/>
  <c r="A98" i="1"/>
  <c r="B98" i="1"/>
  <c r="D98" i="1"/>
  <c r="U98" i="1"/>
  <c r="W98" i="1"/>
  <c r="A99" i="1"/>
  <c r="B99" i="1"/>
  <c r="D99" i="1"/>
  <c r="U99" i="1"/>
  <c r="W99" i="1"/>
  <c r="A100" i="1"/>
  <c r="B100" i="1"/>
  <c r="D100" i="1"/>
  <c r="U100" i="1"/>
  <c r="W100" i="1"/>
  <c r="A101" i="1"/>
  <c r="B101" i="1"/>
  <c r="D101" i="1"/>
  <c r="U101" i="1"/>
  <c r="W101" i="1"/>
  <c r="A102" i="1"/>
  <c r="B102" i="1"/>
  <c r="D102" i="1"/>
  <c r="U102" i="1"/>
  <c r="W102" i="1"/>
  <c r="A103" i="1"/>
  <c r="B103" i="1"/>
  <c r="D103" i="1"/>
  <c r="U103" i="1"/>
  <c r="W103" i="1"/>
  <c r="A104" i="1"/>
  <c r="B104" i="1"/>
  <c r="D104" i="1"/>
  <c r="U104" i="1"/>
  <c r="W104" i="1"/>
  <c r="A105" i="1"/>
  <c r="B105" i="1"/>
  <c r="D105" i="1"/>
  <c r="U105" i="1"/>
  <c r="W105" i="1"/>
  <c r="A106" i="1"/>
  <c r="B106" i="1"/>
  <c r="D106" i="1"/>
  <c r="U106" i="1"/>
  <c r="W106" i="1"/>
  <c r="A107" i="1"/>
  <c r="B107" i="1"/>
  <c r="D107" i="1"/>
  <c r="U107" i="1"/>
  <c r="W107" i="1"/>
  <c r="A108" i="1"/>
  <c r="B108" i="1"/>
  <c r="D108" i="1"/>
  <c r="U108" i="1"/>
  <c r="W108" i="1"/>
  <c r="A109" i="1"/>
  <c r="B109" i="1"/>
  <c r="D109" i="1"/>
  <c r="U109" i="1"/>
  <c r="W109" i="1"/>
  <c r="A110" i="1"/>
  <c r="B110" i="1"/>
  <c r="D110" i="1"/>
  <c r="U110" i="1"/>
  <c r="W110" i="1"/>
  <c r="A111" i="1"/>
  <c r="B111" i="1"/>
  <c r="D111" i="1"/>
  <c r="U111" i="1"/>
  <c r="W111" i="1"/>
  <c r="A112" i="1"/>
  <c r="B112" i="1"/>
  <c r="D112" i="1"/>
  <c r="U112" i="1"/>
  <c r="W112" i="1"/>
  <c r="A113" i="1"/>
  <c r="B113" i="1"/>
  <c r="D113" i="1"/>
  <c r="U113" i="1"/>
  <c r="W113" i="1"/>
  <c r="A114" i="1"/>
  <c r="B114" i="1"/>
  <c r="D114" i="1"/>
  <c r="U114" i="1"/>
  <c r="W114" i="1"/>
  <c r="A115" i="1"/>
  <c r="B115" i="1"/>
  <c r="D115" i="1"/>
  <c r="U115" i="1"/>
  <c r="W115" i="1"/>
  <c r="A116" i="1"/>
  <c r="B116" i="1"/>
  <c r="D116" i="1"/>
  <c r="U116" i="1"/>
  <c r="W116" i="1"/>
  <c r="A117" i="1"/>
  <c r="B117" i="1"/>
  <c r="D117" i="1"/>
  <c r="U117" i="1"/>
  <c r="W117" i="1"/>
  <c r="A118" i="1"/>
  <c r="B118" i="1"/>
  <c r="D118" i="1"/>
  <c r="U118" i="1"/>
  <c r="W118" i="1"/>
  <c r="A119" i="1"/>
  <c r="B119" i="1"/>
  <c r="D119" i="1"/>
  <c r="U119" i="1"/>
  <c r="W119" i="1"/>
  <c r="A120" i="1"/>
  <c r="B120" i="1"/>
  <c r="D120" i="1"/>
  <c r="U120" i="1"/>
  <c r="W120" i="1"/>
  <c r="A121" i="1"/>
  <c r="B121" i="1"/>
  <c r="D121" i="1"/>
  <c r="U121" i="1"/>
  <c r="W121" i="1"/>
  <c r="A122" i="1"/>
  <c r="B122" i="1"/>
  <c r="D122" i="1"/>
  <c r="U122" i="1"/>
  <c r="W122" i="1"/>
  <c r="A123" i="1"/>
  <c r="B123" i="1"/>
  <c r="D123" i="1"/>
  <c r="U123" i="1"/>
  <c r="W123" i="1"/>
  <c r="A124" i="1"/>
  <c r="B124" i="1"/>
  <c r="D124" i="1"/>
  <c r="U124" i="1"/>
  <c r="W124" i="1"/>
  <c r="A125" i="1"/>
  <c r="B125" i="1"/>
  <c r="D125" i="1"/>
  <c r="U125" i="1"/>
  <c r="W125" i="1"/>
  <c r="A126" i="1"/>
  <c r="B126" i="1"/>
  <c r="D126" i="1"/>
  <c r="U126" i="1"/>
  <c r="W126" i="1"/>
  <c r="A127" i="1"/>
  <c r="B127" i="1"/>
  <c r="D127" i="1"/>
  <c r="U127" i="1"/>
  <c r="W127" i="1"/>
  <c r="A128" i="1"/>
  <c r="B128" i="1"/>
  <c r="D128" i="1"/>
  <c r="U128" i="1"/>
  <c r="W128" i="1"/>
  <c r="A129" i="1"/>
  <c r="B129" i="1"/>
  <c r="D129" i="1"/>
  <c r="U129" i="1"/>
  <c r="W129" i="1"/>
  <c r="A130" i="1"/>
  <c r="B130" i="1"/>
  <c r="D130" i="1"/>
  <c r="U130" i="1"/>
  <c r="W130" i="1"/>
  <c r="A131" i="1"/>
  <c r="B131" i="1"/>
  <c r="D131" i="1"/>
  <c r="U131" i="1"/>
  <c r="W131" i="1"/>
  <c r="A132" i="1"/>
  <c r="B132" i="1"/>
  <c r="D132" i="1"/>
  <c r="U132" i="1"/>
  <c r="W132" i="1"/>
  <c r="A133" i="1"/>
  <c r="B133" i="1"/>
  <c r="D133" i="1"/>
  <c r="U133" i="1"/>
  <c r="W133" i="1"/>
  <c r="A134" i="1"/>
  <c r="B134" i="1"/>
  <c r="D134" i="1"/>
  <c r="U134" i="1"/>
  <c r="W134" i="1"/>
  <c r="A135" i="1"/>
  <c r="B135" i="1"/>
  <c r="D135" i="1"/>
  <c r="U135" i="1"/>
  <c r="W135" i="1"/>
  <c r="A136" i="1"/>
  <c r="B136" i="1"/>
  <c r="D136" i="1"/>
  <c r="U136" i="1"/>
  <c r="W136" i="1"/>
  <c r="A137" i="1"/>
  <c r="B137" i="1"/>
  <c r="D137" i="1"/>
  <c r="U137" i="1"/>
  <c r="W137" i="1"/>
  <c r="A138" i="1"/>
  <c r="B138" i="1"/>
  <c r="D138" i="1"/>
  <c r="U138" i="1"/>
  <c r="W138" i="1"/>
  <c r="A139" i="1"/>
  <c r="B139" i="1"/>
  <c r="D139" i="1"/>
  <c r="U139" i="1"/>
  <c r="W139" i="1"/>
  <c r="A140" i="1"/>
  <c r="B140" i="1"/>
  <c r="D140" i="1"/>
  <c r="U140" i="1"/>
  <c r="W140" i="1"/>
  <c r="A141" i="1"/>
  <c r="B141" i="1"/>
  <c r="D141" i="1"/>
  <c r="U141" i="1"/>
  <c r="W141" i="1"/>
  <c r="A142" i="1"/>
  <c r="B142" i="1"/>
  <c r="D142" i="1"/>
  <c r="U142" i="1"/>
  <c r="W142" i="1"/>
  <c r="A143" i="1"/>
  <c r="B143" i="1"/>
  <c r="D143" i="1"/>
  <c r="U143" i="1"/>
  <c r="W143" i="1"/>
  <c r="A144" i="1"/>
  <c r="B144" i="1"/>
  <c r="D144" i="1"/>
  <c r="U144" i="1"/>
  <c r="W144" i="1"/>
  <c r="A145" i="1"/>
  <c r="B145" i="1"/>
  <c r="D145" i="1"/>
  <c r="U145" i="1"/>
  <c r="W145" i="1"/>
  <c r="A146" i="1"/>
  <c r="B146" i="1"/>
  <c r="D146" i="1"/>
  <c r="U146" i="1"/>
  <c r="W146" i="1"/>
  <c r="A147" i="1"/>
  <c r="B147" i="1"/>
  <c r="D147" i="1"/>
  <c r="U147" i="1"/>
  <c r="W147" i="1"/>
  <c r="A148" i="1"/>
  <c r="B148" i="1"/>
  <c r="D148" i="1"/>
  <c r="U148" i="1"/>
  <c r="W148" i="1"/>
  <c r="A149" i="1"/>
  <c r="B149" i="1"/>
  <c r="D149" i="1"/>
  <c r="U149" i="1"/>
  <c r="W149" i="1"/>
  <c r="A150" i="1"/>
  <c r="B150" i="1"/>
  <c r="D150" i="1"/>
  <c r="U150" i="1"/>
  <c r="W150" i="1"/>
  <c r="A151" i="1"/>
  <c r="B151" i="1"/>
  <c r="D151" i="1"/>
  <c r="U151" i="1"/>
  <c r="W151" i="1"/>
  <c r="A152" i="1"/>
  <c r="B152" i="1"/>
  <c r="D152" i="1"/>
  <c r="U152" i="1"/>
  <c r="W152" i="1"/>
  <c r="A153" i="1"/>
  <c r="B153" i="1"/>
  <c r="D153" i="1"/>
  <c r="U153" i="1"/>
  <c r="W153" i="1"/>
  <c r="A154" i="1"/>
  <c r="B154" i="1"/>
  <c r="D154" i="1"/>
  <c r="U154" i="1"/>
  <c r="W154" i="1"/>
  <c r="A155" i="1"/>
  <c r="B155" i="1"/>
  <c r="D155" i="1"/>
  <c r="U155" i="1"/>
  <c r="W155" i="1"/>
  <c r="A156" i="1"/>
  <c r="B156" i="1"/>
  <c r="D156" i="1"/>
  <c r="U156" i="1"/>
  <c r="W156" i="1"/>
  <c r="A157" i="1"/>
  <c r="B157" i="1"/>
  <c r="D157" i="1"/>
  <c r="U157" i="1"/>
  <c r="W157" i="1"/>
  <c r="A158" i="1"/>
  <c r="B158" i="1"/>
  <c r="D158" i="1"/>
  <c r="U158" i="1"/>
  <c r="W158" i="1"/>
  <c r="A159" i="1"/>
  <c r="B159" i="1"/>
  <c r="D159" i="1"/>
  <c r="U159" i="1"/>
  <c r="W159" i="1"/>
  <c r="A160" i="1"/>
  <c r="B160" i="1"/>
  <c r="D160" i="1"/>
  <c r="U160" i="1"/>
  <c r="W160" i="1"/>
  <c r="A161" i="1"/>
  <c r="B161" i="1"/>
  <c r="D161" i="1"/>
  <c r="U161" i="1"/>
  <c r="W161" i="1"/>
  <c r="A162" i="1"/>
  <c r="B162" i="1"/>
  <c r="D162" i="1"/>
  <c r="U162" i="1"/>
  <c r="W162" i="1"/>
  <c r="A163" i="1"/>
  <c r="B163" i="1"/>
  <c r="D163" i="1"/>
  <c r="U163" i="1"/>
  <c r="W163" i="1"/>
  <c r="A164" i="1"/>
  <c r="B164" i="1"/>
  <c r="D164" i="1"/>
  <c r="U164" i="1"/>
  <c r="W164" i="1"/>
  <c r="A165" i="1"/>
  <c r="B165" i="1"/>
  <c r="D165" i="1"/>
  <c r="U165" i="1"/>
  <c r="W165" i="1"/>
  <c r="A166" i="1"/>
  <c r="B166" i="1"/>
  <c r="D166" i="1"/>
  <c r="U166" i="1"/>
  <c r="W166" i="1"/>
  <c r="A167" i="1"/>
  <c r="B167" i="1"/>
  <c r="D167" i="1"/>
  <c r="U167" i="1"/>
  <c r="W167" i="1"/>
  <c r="A168" i="1"/>
  <c r="B168" i="1"/>
  <c r="D168" i="1"/>
  <c r="U168" i="1"/>
  <c r="W168" i="1"/>
  <c r="A169" i="1"/>
  <c r="B169" i="1"/>
  <c r="D169" i="1"/>
  <c r="U169" i="1"/>
  <c r="W169" i="1"/>
  <c r="A170" i="1"/>
  <c r="B170" i="1"/>
  <c r="D170" i="1"/>
  <c r="U170" i="1"/>
  <c r="W170" i="1"/>
  <c r="A171" i="1"/>
  <c r="B171" i="1"/>
  <c r="D171" i="1"/>
  <c r="U171" i="1"/>
  <c r="W171" i="1"/>
  <c r="A172" i="1"/>
  <c r="B172" i="1"/>
  <c r="D172" i="1"/>
  <c r="U172" i="1"/>
  <c r="W172" i="1"/>
  <c r="A173" i="1"/>
  <c r="B173" i="1"/>
  <c r="D173" i="1"/>
  <c r="U173" i="1"/>
  <c r="W173" i="1"/>
  <c r="A174" i="1"/>
  <c r="B174" i="1"/>
  <c r="D174" i="1"/>
  <c r="U174" i="1"/>
  <c r="W174" i="1"/>
  <c r="A175" i="1"/>
  <c r="B175" i="1"/>
  <c r="D175" i="1"/>
  <c r="U175" i="1"/>
  <c r="W175" i="1"/>
  <c r="A176" i="1"/>
  <c r="B176" i="1"/>
  <c r="D176" i="1"/>
  <c r="U176" i="1"/>
  <c r="W176" i="1"/>
  <c r="A177" i="1"/>
  <c r="B177" i="1"/>
  <c r="D177" i="1"/>
  <c r="U177" i="1"/>
  <c r="W177" i="1"/>
  <c r="A178" i="1"/>
  <c r="B178" i="1"/>
  <c r="D178" i="1"/>
  <c r="U178" i="1"/>
  <c r="W178" i="1"/>
  <c r="A179" i="1"/>
  <c r="B179" i="1"/>
  <c r="D179" i="1"/>
  <c r="U179" i="1"/>
  <c r="W179" i="1"/>
  <c r="A180" i="1"/>
  <c r="B180" i="1"/>
  <c r="D180" i="1"/>
  <c r="U180" i="1"/>
  <c r="W180" i="1"/>
  <c r="A181" i="1"/>
  <c r="B181" i="1"/>
  <c r="D181" i="1"/>
  <c r="U181" i="1"/>
  <c r="W181" i="1"/>
  <c r="A182" i="1"/>
  <c r="B182" i="1"/>
  <c r="D182" i="1"/>
  <c r="U182" i="1"/>
  <c r="W182" i="1"/>
  <c r="A183" i="1"/>
  <c r="B183" i="1"/>
  <c r="D183" i="1"/>
  <c r="U183" i="1"/>
  <c r="W183" i="1"/>
  <c r="A184" i="1"/>
  <c r="B184" i="1"/>
  <c r="D184" i="1"/>
  <c r="U184" i="1"/>
  <c r="W184" i="1"/>
  <c r="A185" i="1"/>
  <c r="B185" i="1"/>
  <c r="D185" i="1"/>
  <c r="U185" i="1"/>
  <c r="W185" i="1"/>
  <c r="A186" i="1"/>
  <c r="B186" i="1"/>
  <c r="D186" i="1"/>
  <c r="U186" i="1"/>
  <c r="W186" i="1"/>
  <c r="A187" i="1"/>
  <c r="B187" i="1"/>
  <c r="D187" i="1"/>
  <c r="U187" i="1"/>
  <c r="W187" i="1"/>
  <c r="A188" i="1"/>
  <c r="B188" i="1"/>
  <c r="D188" i="1"/>
  <c r="U188" i="1"/>
  <c r="W188" i="1"/>
  <c r="A189" i="1"/>
  <c r="B189" i="1"/>
  <c r="D189" i="1"/>
  <c r="U189" i="1"/>
  <c r="W189" i="1"/>
  <c r="A190" i="1"/>
  <c r="B190" i="1"/>
  <c r="D190" i="1"/>
  <c r="U190" i="1"/>
  <c r="W190" i="1"/>
  <c r="A191" i="1"/>
  <c r="B191" i="1"/>
  <c r="D191" i="1"/>
  <c r="U191" i="1"/>
  <c r="W191" i="1"/>
  <c r="A192" i="1"/>
  <c r="B192" i="1"/>
  <c r="D192" i="1"/>
  <c r="U192" i="1"/>
  <c r="W192" i="1"/>
  <c r="A193" i="1"/>
  <c r="B193" i="1"/>
  <c r="D193" i="1"/>
  <c r="U193" i="1"/>
  <c r="W193" i="1"/>
  <c r="A194" i="1"/>
  <c r="B194" i="1"/>
  <c r="D194" i="1"/>
  <c r="U194" i="1"/>
  <c r="W194" i="1"/>
  <c r="A195" i="1"/>
  <c r="B195" i="1"/>
  <c r="D195" i="1"/>
  <c r="U195" i="1"/>
  <c r="W195" i="1"/>
  <c r="A196" i="1"/>
  <c r="B196" i="1"/>
  <c r="D196" i="1"/>
  <c r="U196" i="1"/>
  <c r="W196" i="1"/>
  <c r="A197" i="1"/>
  <c r="B197" i="1"/>
  <c r="D197" i="1"/>
  <c r="U197" i="1"/>
  <c r="W197" i="1"/>
  <c r="A198" i="1"/>
  <c r="B198" i="1"/>
  <c r="D198" i="1"/>
  <c r="U198" i="1"/>
  <c r="W198" i="1"/>
  <c r="A199" i="1"/>
  <c r="B199" i="1"/>
  <c r="D199" i="1"/>
  <c r="U199" i="1"/>
  <c r="W199" i="1"/>
  <c r="A200" i="1"/>
  <c r="B200" i="1"/>
  <c r="D200" i="1"/>
  <c r="U200" i="1"/>
  <c r="W200" i="1"/>
  <c r="A201" i="1"/>
  <c r="B201" i="1"/>
  <c r="D201" i="1"/>
  <c r="U201" i="1"/>
  <c r="W201" i="1"/>
  <c r="A202" i="1"/>
  <c r="B202" i="1"/>
  <c r="D202" i="1"/>
  <c r="U202" i="1"/>
  <c r="W202" i="1"/>
  <c r="A203" i="1"/>
  <c r="B203" i="1"/>
  <c r="D203" i="1"/>
  <c r="U203" i="1"/>
  <c r="W203" i="1"/>
  <c r="A204" i="1"/>
  <c r="B204" i="1"/>
  <c r="D204" i="1"/>
  <c r="U204" i="1"/>
  <c r="W204" i="1"/>
  <c r="A205" i="1"/>
  <c r="B205" i="1"/>
  <c r="D205" i="1"/>
  <c r="U205" i="1"/>
  <c r="W205" i="1"/>
  <c r="A206" i="1"/>
  <c r="B206" i="1"/>
  <c r="D206" i="1"/>
  <c r="U206" i="1"/>
  <c r="W206" i="1"/>
  <c r="A207" i="1"/>
  <c r="B207" i="1"/>
  <c r="D207" i="1"/>
  <c r="U207" i="1"/>
  <c r="W207" i="1"/>
  <c r="A208" i="1"/>
  <c r="B208" i="1"/>
  <c r="D208" i="1"/>
  <c r="U208" i="1"/>
  <c r="W208" i="1"/>
  <c r="A209" i="1"/>
  <c r="B209" i="1"/>
  <c r="D209" i="1"/>
  <c r="U209" i="1"/>
  <c r="W209" i="1"/>
  <c r="A210" i="1"/>
  <c r="B210" i="1"/>
  <c r="D210" i="1"/>
  <c r="U210" i="1"/>
  <c r="W210" i="1"/>
  <c r="A211" i="1"/>
  <c r="B211" i="1"/>
  <c r="D211" i="1"/>
  <c r="U211" i="1"/>
  <c r="W211" i="1"/>
  <c r="A212" i="1"/>
  <c r="B212" i="1"/>
  <c r="D212" i="1"/>
  <c r="U212" i="1"/>
  <c r="W212" i="1"/>
  <c r="A213" i="1"/>
  <c r="B213" i="1"/>
  <c r="D213" i="1"/>
  <c r="U213" i="1"/>
  <c r="W213" i="1"/>
  <c r="A214" i="1"/>
  <c r="B214" i="1"/>
  <c r="D214" i="1"/>
  <c r="U214" i="1"/>
  <c r="W214" i="1"/>
  <c r="A215" i="1"/>
  <c r="B215" i="1"/>
  <c r="D215" i="1"/>
  <c r="U215" i="1"/>
  <c r="W215" i="1"/>
  <c r="A216" i="1"/>
  <c r="B216" i="1"/>
  <c r="D216" i="1"/>
  <c r="U216" i="1"/>
  <c r="W216" i="1"/>
  <c r="A217" i="1"/>
  <c r="B217" i="1"/>
  <c r="D217" i="1"/>
  <c r="U217" i="1"/>
  <c r="W217" i="1"/>
  <c r="A218" i="1"/>
  <c r="B218" i="1"/>
  <c r="D218" i="1"/>
  <c r="U218" i="1"/>
  <c r="W218" i="1"/>
  <c r="A219" i="1"/>
  <c r="B219" i="1"/>
  <c r="D219" i="1"/>
  <c r="U219" i="1"/>
  <c r="W219" i="1"/>
  <c r="A220" i="1"/>
  <c r="B220" i="1"/>
  <c r="D220" i="1"/>
  <c r="U220" i="1"/>
  <c r="W220" i="1"/>
  <c r="A221" i="1"/>
  <c r="B221" i="1"/>
  <c r="D221" i="1"/>
  <c r="U221" i="1"/>
  <c r="W221" i="1"/>
  <c r="A222" i="1"/>
  <c r="B222" i="1"/>
  <c r="D222" i="1"/>
  <c r="U222" i="1"/>
  <c r="W222" i="1"/>
  <c r="A223" i="1"/>
  <c r="B223" i="1"/>
  <c r="D223" i="1"/>
  <c r="U223" i="1"/>
  <c r="W223" i="1"/>
  <c r="A224" i="1"/>
  <c r="B224" i="1"/>
  <c r="D224" i="1"/>
  <c r="U224" i="1"/>
  <c r="W224" i="1"/>
  <c r="A225" i="1"/>
  <c r="B225" i="1"/>
  <c r="D225" i="1"/>
  <c r="U225" i="1"/>
  <c r="W225" i="1"/>
  <c r="A226" i="1"/>
  <c r="B226" i="1"/>
  <c r="D226" i="1"/>
  <c r="U226" i="1"/>
  <c r="W226" i="1"/>
  <c r="A227" i="1"/>
  <c r="B227" i="1"/>
  <c r="D227" i="1"/>
  <c r="U227" i="1"/>
  <c r="W227" i="1"/>
  <c r="A228" i="1"/>
  <c r="B228" i="1"/>
  <c r="D228" i="1"/>
  <c r="U228" i="1"/>
  <c r="W228" i="1"/>
  <c r="A229" i="1"/>
  <c r="B229" i="1"/>
  <c r="D229" i="1"/>
  <c r="U229" i="1"/>
  <c r="W229" i="1"/>
  <c r="A230" i="1"/>
  <c r="B230" i="1"/>
  <c r="D230" i="1"/>
  <c r="U230" i="1"/>
  <c r="W230" i="1"/>
  <c r="A231" i="1"/>
  <c r="B231" i="1"/>
  <c r="D231" i="1"/>
  <c r="U231" i="1"/>
  <c r="W231" i="1"/>
  <c r="A232" i="1"/>
  <c r="B232" i="1"/>
  <c r="D232" i="1"/>
  <c r="U232" i="1"/>
  <c r="W232" i="1"/>
  <c r="A233" i="1"/>
  <c r="B233" i="1"/>
  <c r="D233" i="1"/>
  <c r="U233" i="1"/>
  <c r="W233" i="1"/>
  <c r="A234" i="1"/>
  <c r="B234" i="1"/>
  <c r="D234" i="1"/>
  <c r="U234" i="1"/>
  <c r="W234" i="1"/>
  <c r="A235" i="1"/>
  <c r="B235" i="1"/>
  <c r="D235" i="1"/>
  <c r="U235" i="1"/>
  <c r="W235" i="1"/>
  <c r="A236" i="1"/>
  <c r="B236" i="1"/>
  <c r="D236" i="1"/>
  <c r="U236" i="1"/>
  <c r="W236" i="1"/>
  <c r="A237" i="1"/>
  <c r="B237" i="1"/>
  <c r="D237" i="1"/>
  <c r="U237" i="1"/>
  <c r="W237" i="1"/>
  <c r="A238" i="1"/>
  <c r="B238" i="1"/>
  <c r="D238" i="1"/>
  <c r="U238" i="1"/>
  <c r="W238" i="1"/>
  <c r="A239" i="1"/>
  <c r="B239" i="1"/>
  <c r="D239" i="1"/>
  <c r="U239" i="1"/>
  <c r="W239" i="1"/>
  <c r="A240" i="1"/>
  <c r="B240" i="1"/>
  <c r="D240" i="1"/>
  <c r="U240" i="1"/>
  <c r="W240" i="1"/>
  <c r="A241" i="1"/>
  <c r="B241" i="1"/>
  <c r="D241" i="1"/>
  <c r="U241" i="1"/>
  <c r="W241" i="1"/>
  <c r="A242" i="1"/>
  <c r="B242" i="1"/>
  <c r="D242" i="1"/>
  <c r="U242" i="1"/>
  <c r="W242" i="1"/>
  <c r="A243" i="1"/>
  <c r="B243" i="1"/>
  <c r="D243" i="1"/>
  <c r="U243" i="1"/>
  <c r="W243" i="1"/>
  <c r="A244" i="1"/>
  <c r="B244" i="1"/>
  <c r="D244" i="1"/>
  <c r="U244" i="1"/>
  <c r="W244" i="1"/>
  <c r="A245" i="1"/>
  <c r="B245" i="1"/>
  <c r="D245" i="1"/>
  <c r="U245" i="1"/>
  <c r="W245" i="1"/>
  <c r="A246" i="1"/>
  <c r="B246" i="1"/>
  <c r="D246" i="1"/>
  <c r="U246" i="1"/>
  <c r="W246" i="1"/>
  <c r="A247" i="1"/>
  <c r="B247" i="1"/>
  <c r="D247" i="1"/>
  <c r="U247" i="1"/>
  <c r="W247" i="1"/>
  <c r="A248" i="1"/>
  <c r="B248" i="1"/>
  <c r="D248" i="1"/>
  <c r="U248" i="1"/>
  <c r="W248" i="1"/>
  <c r="A249" i="1"/>
  <c r="B249" i="1"/>
  <c r="D249" i="1"/>
  <c r="U249" i="1"/>
  <c r="W249" i="1"/>
  <c r="A250" i="1"/>
  <c r="B250" i="1"/>
  <c r="D250" i="1"/>
  <c r="U250" i="1"/>
  <c r="W250" i="1"/>
  <c r="A251" i="1"/>
  <c r="B251" i="1"/>
  <c r="D251" i="1"/>
  <c r="U251" i="1"/>
  <c r="W251" i="1"/>
  <c r="A252" i="1"/>
  <c r="B252" i="1"/>
  <c r="D252" i="1"/>
  <c r="U252" i="1"/>
  <c r="W252" i="1"/>
  <c r="A253" i="1"/>
  <c r="B253" i="1"/>
  <c r="D253" i="1"/>
  <c r="U253" i="1"/>
  <c r="W253" i="1"/>
  <c r="A254" i="1"/>
  <c r="B254" i="1"/>
  <c r="D254" i="1"/>
  <c r="U254" i="1"/>
  <c r="W254" i="1"/>
  <c r="A255" i="1"/>
  <c r="B255" i="1"/>
  <c r="D255" i="1"/>
  <c r="U255" i="1"/>
  <c r="W255" i="1"/>
  <c r="A256" i="1"/>
  <c r="B256" i="1"/>
  <c r="D256" i="1"/>
  <c r="U256" i="1"/>
  <c r="W256" i="1"/>
  <c r="A257" i="1"/>
  <c r="B257" i="1"/>
  <c r="D257" i="1"/>
  <c r="U257" i="1"/>
  <c r="W257" i="1"/>
  <c r="A258" i="1"/>
  <c r="B258" i="1"/>
  <c r="D258" i="1"/>
  <c r="U258" i="1"/>
  <c r="W258" i="1"/>
  <c r="A259" i="1"/>
  <c r="B259" i="1"/>
  <c r="D259" i="1"/>
  <c r="U259" i="1"/>
  <c r="W259" i="1"/>
  <c r="A260" i="1"/>
  <c r="B260" i="1"/>
  <c r="D260" i="1"/>
  <c r="U260" i="1"/>
  <c r="W260" i="1"/>
  <c r="A261" i="1"/>
  <c r="B261" i="1"/>
  <c r="D261" i="1"/>
  <c r="U261" i="1"/>
  <c r="W261" i="1"/>
  <c r="A262" i="1"/>
  <c r="B262" i="1"/>
  <c r="D262" i="1"/>
  <c r="U262" i="1"/>
  <c r="W262" i="1"/>
  <c r="A263" i="1"/>
  <c r="B263" i="1"/>
  <c r="D263" i="1"/>
  <c r="U263" i="1"/>
  <c r="W263" i="1"/>
  <c r="A264" i="1"/>
  <c r="B264" i="1"/>
  <c r="D264" i="1"/>
  <c r="U264" i="1"/>
  <c r="W264" i="1"/>
  <c r="A265" i="1"/>
  <c r="B265" i="1"/>
  <c r="D265" i="1"/>
  <c r="U265" i="1"/>
  <c r="W265" i="1"/>
  <c r="A266" i="1"/>
  <c r="B266" i="1"/>
  <c r="D266" i="1"/>
  <c r="U266" i="1"/>
  <c r="W266" i="1"/>
  <c r="A267" i="1"/>
  <c r="B267" i="1"/>
  <c r="D267" i="1"/>
  <c r="U267" i="1"/>
  <c r="W267" i="1"/>
  <c r="A268" i="1"/>
  <c r="B268" i="1"/>
  <c r="D268" i="1"/>
  <c r="U268" i="1"/>
  <c r="W268" i="1"/>
  <c r="A269" i="1"/>
  <c r="B269" i="1"/>
  <c r="D269" i="1"/>
  <c r="U269" i="1"/>
  <c r="W269" i="1"/>
  <c r="A270" i="1"/>
  <c r="B270" i="1"/>
  <c r="D270" i="1"/>
  <c r="U270" i="1"/>
  <c r="W270" i="1"/>
  <c r="A271" i="1"/>
  <c r="B271" i="1"/>
  <c r="D271" i="1"/>
  <c r="U271" i="1"/>
  <c r="W271" i="1"/>
  <c r="A272" i="1"/>
  <c r="B272" i="1"/>
  <c r="D272" i="1"/>
  <c r="U272" i="1"/>
  <c r="W272" i="1"/>
  <c r="A273" i="1"/>
  <c r="B273" i="1"/>
  <c r="D273" i="1"/>
  <c r="U273" i="1"/>
  <c r="W273" i="1"/>
  <c r="A274" i="1"/>
  <c r="B274" i="1"/>
  <c r="D274" i="1"/>
  <c r="U274" i="1"/>
  <c r="W274" i="1"/>
  <c r="A275" i="1"/>
  <c r="B275" i="1"/>
  <c r="D275" i="1"/>
  <c r="U275" i="1"/>
  <c r="W275" i="1"/>
  <c r="A276" i="1"/>
  <c r="B276" i="1"/>
  <c r="D276" i="1"/>
  <c r="U276" i="1"/>
  <c r="W276" i="1"/>
  <c r="A277" i="1"/>
  <c r="B277" i="1"/>
  <c r="D277" i="1"/>
  <c r="U277" i="1"/>
  <c r="W277" i="1"/>
  <c r="A278" i="1"/>
  <c r="B278" i="1"/>
  <c r="D278" i="1"/>
  <c r="U278" i="1"/>
  <c r="W278" i="1"/>
  <c r="A279" i="1"/>
  <c r="B279" i="1"/>
  <c r="D279" i="1"/>
  <c r="U279" i="1"/>
  <c r="W279" i="1"/>
  <c r="A280" i="1"/>
  <c r="B280" i="1"/>
  <c r="D280" i="1"/>
  <c r="U280" i="1"/>
  <c r="W280" i="1"/>
  <c r="A281" i="1"/>
  <c r="B281" i="1"/>
  <c r="D281" i="1"/>
  <c r="U281" i="1"/>
  <c r="W281" i="1"/>
  <c r="A282" i="1"/>
  <c r="B282" i="1"/>
  <c r="D282" i="1"/>
  <c r="U282" i="1"/>
  <c r="W282" i="1"/>
  <c r="A283" i="1"/>
  <c r="B283" i="1"/>
  <c r="D283" i="1"/>
  <c r="U283" i="1"/>
  <c r="W283" i="1"/>
  <c r="A284" i="1"/>
  <c r="B284" i="1"/>
  <c r="D284" i="1"/>
  <c r="U284" i="1"/>
  <c r="W284" i="1"/>
  <c r="A285" i="1"/>
  <c r="B285" i="1"/>
  <c r="D285" i="1"/>
  <c r="U285" i="1"/>
  <c r="W285" i="1"/>
  <c r="A286" i="1"/>
  <c r="B286" i="1"/>
  <c r="D286" i="1"/>
  <c r="U286" i="1"/>
  <c r="W286" i="1"/>
  <c r="A287" i="1"/>
  <c r="B287" i="1"/>
  <c r="D287" i="1"/>
  <c r="U287" i="1"/>
  <c r="W287" i="1"/>
  <c r="A288" i="1"/>
  <c r="B288" i="1"/>
  <c r="D288" i="1"/>
  <c r="U288" i="1"/>
  <c r="W288" i="1"/>
  <c r="A289" i="1"/>
  <c r="B289" i="1"/>
  <c r="D289" i="1"/>
  <c r="U289" i="1"/>
  <c r="W289" i="1"/>
  <c r="A290" i="1"/>
  <c r="B290" i="1"/>
  <c r="D290" i="1"/>
  <c r="U290" i="1"/>
  <c r="W290" i="1"/>
  <c r="A291" i="1"/>
  <c r="B291" i="1"/>
  <c r="D291" i="1"/>
  <c r="U291" i="1"/>
  <c r="W291" i="1"/>
  <c r="A292" i="1"/>
  <c r="B292" i="1"/>
  <c r="D292" i="1"/>
  <c r="U292" i="1"/>
  <c r="W292" i="1"/>
  <c r="A293" i="1"/>
  <c r="B293" i="1"/>
  <c r="D293" i="1"/>
  <c r="U293" i="1"/>
  <c r="W293" i="1"/>
  <c r="A294" i="1"/>
  <c r="B294" i="1"/>
  <c r="D294" i="1"/>
  <c r="U294" i="1"/>
  <c r="W294" i="1"/>
  <c r="A295" i="1"/>
  <c r="B295" i="1"/>
  <c r="D295" i="1"/>
  <c r="U295" i="1"/>
  <c r="W295" i="1"/>
  <c r="A296" i="1"/>
  <c r="B296" i="1"/>
  <c r="D296" i="1"/>
  <c r="U296" i="1"/>
  <c r="W296" i="1"/>
  <c r="A297" i="1"/>
  <c r="B297" i="1"/>
  <c r="D297" i="1"/>
  <c r="U297" i="1"/>
  <c r="W297" i="1"/>
  <c r="A298" i="1"/>
  <c r="B298" i="1"/>
  <c r="D298" i="1"/>
  <c r="U298" i="1"/>
  <c r="W298" i="1"/>
  <c r="A299" i="1"/>
  <c r="B299" i="1"/>
  <c r="D299" i="1"/>
  <c r="U299" i="1"/>
  <c r="W299" i="1"/>
  <c r="A300" i="1"/>
  <c r="B300" i="1"/>
  <c r="D300" i="1"/>
  <c r="U300" i="1"/>
  <c r="W300" i="1"/>
  <c r="A301" i="1"/>
  <c r="B301" i="1"/>
  <c r="D301" i="1"/>
  <c r="U301" i="1"/>
  <c r="W301" i="1"/>
  <c r="A302" i="1"/>
  <c r="B302" i="1"/>
  <c r="D302" i="1"/>
  <c r="U302" i="1"/>
  <c r="W302" i="1"/>
  <c r="A303" i="1"/>
  <c r="B303" i="1"/>
  <c r="D303" i="1"/>
  <c r="U303" i="1"/>
  <c r="W303" i="1"/>
  <c r="A304" i="1"/>
  <c r="B304" i="1"/>
  <c r="D304" i="1"/>
  <c r="U304" i="1"/>
  <c r="W304" i="1"/>
  <c r="A305" i="1"/>
  <c r="B305" i="1"/>
  <c r="D305" i="1"/>
  <c r="U305" i="1"/>
  <c r="W305" i="1"/>
  <c r="A306" i="1"/>
  <c r="B306" i="1"/>
  <c r="D306" i="1"/>
  <c r="U306" i="1"/>
  <c r="W306" i="1"/>
  <c r="A307" i="1"/>
  <c r="B307" i="1"/>
  <c r="D307" i="1"/>
  <c r="U307" i="1"/>
  <c r="W307" i="1"/>
  <c r="A308" i="1"/>
  <c r="B308" i="1"/>
  <c r="D308" i="1"/>
  <c r="U308" i="1"/>
  <c r="W308" i="1"/>
  <c r="A309" i="1"/>
  <c r="B309" i="1"/>
  <c r="D309" i="1"/>
  <c r="U309" i="1"/>
  <c r="W309" i="1"/>
  <c r="A310" i="1"/>
  <c r="B310" i="1"/>
  <c r="D310" i="1"/>
  <c r="U310" i="1"/>
  <c r="W310" i="1"/>
  <c r="A311" i="1"/>
  <c r="B311" i="1"/>
  <c r="D311" i="1"/>
  <c r="U311" i="1"/>
  <c r="W311" i="1"/>
  <c r="A312" i="1"/>
  <c r="B312" i="1"/>
  <c r="D312" i="1"/>
  <c r="U312" i="1"/>
  <c r="W312" i="1"/>
  <c r="A313" i="1"/>
  <c r="B313" i="1"/>
  <c r="D313" i="1"/>
  <c r="U313" i="1"/>
  <c r="W313" i="1"/>
  <c r="A314" i="1"/>
  <c r="B314" i="1"/>
  <c r="D314" i="1"/>
  <c r="U314" i="1"/>
  <c r="W314" i="1"/>
  <c r="A315" i="1"/>
  <c r="B315" i="1"/>
  <c r="D315" i="1"/>
  <c r="U315" i="1"/>
  <c r="W315" i="1"/>
  <c r="A316" i="1"/>
  <c r="B316" i="1"/>
  <c r="D316" i="1"/>
  <c r="U316" i="1"/>
  <c r="W316" i="1"/>
  <c r="A317" i="1"/>
  <c r="B317" i="1"/>
  <c r="D317" i="1"/>
  <c r="U317" i="1"/>
  <c r="W317" i="1"/>
  <c r="A318" i="1"/>
  <c r="B318" i="1"/>
  <c r="D318" i="1"/>
  <c r="U318" i="1"/>
  <c r="W318" i="1"/>
  <c r="A319" i="1"/>
  <c r="B319" i="1"/>
  <c r="D319" i="1"/>
  <c r="U319" i="1"/>
  <c r="W319" i="1"/>
  <c r="A320" i="1"/>
  <c r="B320" i="1"/>
  <c r="D320" i="1"/>
  <c r="U320" i="1"/>
  <c r="W320" i="1"/>
  <c r="A321" i="1"/>
  <c r="B321" i="1"/>
  <c r="D321" i="1"/>
  <c r="U321" i="1"/>
  <c r="W321" i="1"/>
  <c r="A322" i="1"/>
  <c r="B322" i="1"/>
  <c r="D322" i="1"/>
  <c r="U322" i="1"/>
  <c r="W322" i="1"/>
  <c r="A323" i="1"/>
  <c r="B323" i="1"/>
  <c r="D323" i="1"/>
  <c r="U323" i="1"/>
  <c r="W323" i="1"/>
  <c r="A324" i="1"/>
  <c r="B324" i="1"/>
  <c r="D324" i="1"/>
  <c r="U324" i="1"/>
  <c r="W324" i="1"/>
  <c r="A325" i="1"/>
  <c r="B325" i="1"/>
  <c r="D325" i="1"/>
  <c r="U325" i="1"/>
  <c r="W325" i="1"/>
  <c r="A326" i="1"/>
  <c r="B326" i="1"/>
  <c r="D326" i="1"/>
  <c r="U326" i="1"/>
  <c r="W326" i="1"/>
  <c r="A327" i="1"/>
  <c r="B327" i="1"/>
  <c r="D327" i="1"/>
  <c r="U327" i="1"/>
  <c r="W327" i="1"/>
  <c r="A328" i="1"/>
  <c r="B328" i="1"/>
  <c r="D328" i="1"/>
  <c r="U328" i="1"/>
  <c r="W328" i="1"/>
  <c r="A329" i="1"/>
  <c r="B329" i="1"/>
  <c r="D329" i="1"/>
  <c r="U329" i="1"/>
  <c r="W329" i="1"/>
  <c r="A330" i="1"/>
  <c r="B330" i="1"/>
  <c r="D330" i="1"/>
  <c r="U330" i="1"/>
  <c r="W330" i="1"/>
  <c r="A331" i="1"/>
  <c r="B331" i="1"/>
  <c r="D331" i="1"/>
  <c r="U331" i="1"/>
  <c r="W331" i="1"/>
  <c r="A332" i="1"/>
  <c r="B332" i="1"/>
  <c r="D332" i="1"/>
  <c r="U332" i="1"/>
  <c r="W332" i="1"/>
  <c r="A333" i="1"/>
  <c r="B333" i="1"/>
  <c r="D333" i="1"/>
  <c r="U333" i="1"/>
  <c r="W333" i="1"/>
  <c r="A334" i="1"/>
  <c r="B334" i="1"/>
  <c r="D334" i="1"/>
  <c r="U334" i="1"/>
  <c r="W334" i="1"/>
  <c r="A335" i="1"/>
  <c r="B335" i="1"/>
  <c r="D335" i="1"/>
  <c r="U335" i="1"/>
  <c r="W335" i="1"/>
  <c r="A336" i="1"/>
  <c r="B336" i="1"/>
  <c r="D336" i="1"/>
  <c r="U336" i="1"/>
  <c r="W336" i="1"/>
  <c r="A337" i="1"/>
  <c r="B337" i="1"/>
  <c r="D337" i="1"/>
  <c r="U337" i="1"/>
  <c r="W337" i="1"/>
  <c r="A338" i="1"/>
  <c r="B338" i="1"/>
  <c r="D338" i="1"/>
  <c r="U338" i="1"/>
  <c r="W338" i="1"/>
  <c r="A339" i="1"/>
  <c r="B339" i="1"/>
  <c r="D339" i="1"/>
  <c r="U339" i="1"/>
  <c r="W339" i="1"/>
  <c r="A340" i="1"/>
  <c r="B340" i="1"/>
  <c r="D340" i="1"/>
  <c r="U340" i="1"/>
  <c r="W340" i="1"/>
  <c r="A341" i="1"/>
  <c r="B341" i="1"/>
  <c r="D341" i="1"/>
  <c r="U341" i="1"/>
  <c r="W341" i="1"/>
  <c r="A342" i="1"/>
  <c r="B342" i="1"/>
  <c r="D342" i="1"/>
  <c r="U342" i="1"/>
  <c r="W342" i="1"/>
  <c r="A343" i="1"/>
  <c r="B343" i="1"/>
  <c r="D343" i="1"/>
  <c r="U343" i="1"/>
  <c r="W343" i="1"/>
  <c r="A344" i="1"/>
  <c r="B344" i="1"/>
  <c r="D344" i="1"/>
  <c r="U344" i="1"/>
  <c r="W344" i="1"/>
  <c r="A345" i="1"/>
  <c r="B345" i="1"/>
  <c r="D345" i="1"/>
  <c r="U345" i="1"/>
  <c r="W345" i="1"/>
  <c r="A346" i="1"/>
  <c r="B346" i="1"/>
  <c r="D346" i="1"/>
  <c r="U346" i="1"/>
  <c r="W346" i="1"/>
  <c r="A347" i="1"/>
  <c r="B347" i="1"/>
  <c r="D347" i="1"/>
  <c r="U347" i="1"/>
  <c r="W347" i="1"/>
  <c r="A348" i="1"/>
  <c r="B348" i="1"/>
  <c r="D348" i="1"/>
  <c r="U348" i="1"/>
  <c r="W348" i="1"/>
  <c r="A349" i="1"/>
  <c r="B349" i="1"/>
  <c r="D349" i="1"/>
  <c r="U349" i="1"/>
  <c r="W349" i="1"/>
  <c r="A350" i="1"/>
  <c r="B350" i="1"/>
  <c r="D350" i="1"/>
  <c r="U350" i="1"/>
  <c r="W350" i="1"/>
  <c r="A351" i="1"/>
  <c r="B351" i="1"/>
  <c r="D351" i="1"/>
  <c r="U351" i="1"/>
  <c r="W351" i="1"/>
  <c r="A352" i="1"/>
  <c r="B352" i="1"/>
  <c r="D352" i="1"/>
  <c r="U352" i="1"/>
  <c r="W352" i="1"/>
  <c r="A353" i="1"/>
  <c r="B353" i="1"/>
  <c r="D353" i="1"/>
  <c r="U353" i="1"/>
  <c r="W353" i="1"/>
  <c r="A354" i="1"/>
  <c r="B354" i="1"/>
  <c r="D354" i="1"/>
  <c r="U354" i="1"/>
  <c r="W354" i="1"/>
  <c r="A355" i="1"/>
  <c r="B355" i="1"/>
  <c r="D355" i="1"/>
  <c r="U355" i="1"/>
  <c r="W355" i="1"/>
  <c r="A356" i="1"/>
  <c r="B356" i="1"/>
  <c r="D356" i="1"/>
  <c r="U356" i="1"/>
  <c r="W356" i="1"/>
  <c r="A357" i="1"/>
  <c r="B357" i="1"/>
  <c r="D357" i="1"/>
  <c r="U357" i="1"/>
  <c r="W357" i="1"/>
  <c r="A358" i="1"/>
  <c r="B358" i="1"/>
  <c r="D358" i="1"/>
  <c r="U358" i="1"/>
  <c r="W358" i="1"/>
  <c r="A359" i="1"/>
  <c r="B359" i="1"/>
  <c r="D359" i="1"/>
  <c r="U359" i="1"/>
  <c r="W359" i="1"/>
  <c r="A360" i="1"/>
  <c r="B360" i="1"/>
  <c r="D360" i="1"/>
  <c r="U360" i="1"/>
  <c r="W360" i="1"/>
  <c r="A361" i="1"/>
  <c r="B361" i="1"/>
  <c r="D361" i="1"/>
  <c r="U361" i="1"/>
  <c r="W361" i="1"/>
  <c r="A362" i="1"/>
  <c r="B362" i="1"/>
  <c r="D362" i="1"/>
  <c r="U362" i="1"/>
  <c r="W362" i="1"/>
  <c r="A363" i="1"/>
  <c r="B363" i="1"/>
  <c r="D363" i="1"/>
  <c r="U363" i="1"/>
  <c r="W363" i="1"/>
  <c r="A364" i="1"/>
  <c r="B364" i="1"/>
  <c r="D364" i="1"/>
  <c r="U364" i="1"/>
  <c r="W364" i="1"/>
  <c r="A365" i="1"/>
  <c r="B365" i="1"/>
  <c r="D365" i="1"/>
  <c r="U365" i="1"/>
  <c r="W365" i="1"/>
  <c r="A366" i="1"/>
  <c r="B366" i="1"/>
  <c r="D366" i="1"/>
  <c r="U366" i="1"/>
  <c r="W366" i="1"/>
  <c r="A367" i="1"/>
  <c r="B367" i="1"/>
  <c r="D367" i="1"/>
  <c r="U367" i="1"/>
  <c r="W367" i="1"/>
  <c r="A368" i="1"/>
  <c r="B368" i="1"/>
  <c r="D368" i="1"/>
  <c r="U368" i="1"/>
  <c r="W368" i="1"/>
  <c r="A369" i="1"/>
  <c r="B369" i="1"/>
  <c r="D369" i="1"/>
  <c r="U369" i="1"/>
  <c r="W369" i="1"/>
  <c r="A370" i="1"/>
  <c r="B370" i="1"/>
  <c r="D370" i="1"/>
  <c r="U370" i="1"/>
  <c r="W370" i="1"/>
  <c r="A371" i="1"/>
  <c r="B371" i="1"/>
  <c r="D371" i="1"/>
  <c r="U371" i="1"/>
  <c r="W371" i="1"/>
</calcChain>
</file>

<file path=xl/sharedStrings.xml><?xml version="1.0" encoding="utf-8"?>
<sst xmlns="http://schemas.openxmlformats.org/spreadsheetml/2006/main" count="7290" uniqueCount="250">
  <si>
    <t>Fiscal Year</t>
  </si>
  <si>
    <t>Fiscal Period</t>
  </si>
  <si>
    <t>Activity Date</t>
  </si>
  <si>
    <t>Chart</t>
  </si>
  <si>
    <t>Document Code</t>
  </si>
  <si>
    <t>Document Reference</t>
  </si>
  <si>
    <t>Encumbrance Number</t>
  </si>
  <si>
    <t>Transaction Description</t>
  </si>
  <si>
    <t>Transaction Date</t>
  </si>
  <si>
    <t>Transaction Type</t>
  </si>
  <si>
    <t>Fund Type</t>
  </si>
  <si>
    <t>Fund Type Title</t>
  </si>
  <si>
    <t>Fund</t>
  </si>
  <si>
    <t>Fund Title</t>
  </si>
  <si>
    <t>Mid Level</t>
  </si>
  <si>
    <t>Mid Level Title</t>
  </si>
  <si>
    <t>Department</t>
  </si>
  <si>
    <t>Department Title</t>
  </si>
  <si>
    <t>Organization</t>
  </si>
  <si>
    <t>Organization Title</t>
  </si>
  <si>
    <t>PE</t>
  </si>
  <si>
    <t>PE Title</t>
  </si>
  <si>
    <t>Account</t>
  </si>
  <si>
    <t>Account Title</t>
  </si>
  <si>
    <t>Activity Code</t>
  </si>
  <si>
    <t>Activity Code Title</t>
  </si>
  <si>
    <t>Dr Cr</t>
  </si>
  <si>
    <t>Original Budget</t>
  </si>
  <si>
    <t>Adjusted Budget</t>
  </si>
  <si>
    <t>YTD</t>
  </si>
  <si>
    <t>Encumbrance</t>
  </si>
  <si>
    <t>F0142017</t>
  </si>
  <si>
    <t>HR Payroll 2017 UI 23 0</t>
  </si>
  <si>
    <t>HFNL</t>
  </si>
  <si>
    <t>D4</t>
  </si>
  <si>
    <t>Grants &amp; Contracts</t>
  </si>
  <si>
    <t>D4G119</t>
  </si>
  <si>
    <t>USNRC NRC Fellowship</t>
  </si>
  <si>
    <t>M022I</t>
  </si>
  <si>
    <t>University Outreach - Idaho Falls</t>
  </si>
  <si>
    <t>Center for Advanced Energy Studies</t>
  </si>
  <si>
    <t>CAK119</t>
  </si>
  <si>
    <t>Fringe Benefits</t>
  </si>
  <si>
    <t>Student CFR Fringe Expense</t>
  </si>
  <si>
    <t>NESACA</t>
  </si>
  <si>
    <t>NE Salaries</t>
  </si>
  <si>
    <t>+</t>
  </si>
  <si>
    <t>F0141131</t>
  </si>
  <si>
    <t>HR Payroll 2017 UI 18 0</t>
  </si>
  <si>
    <t>F0141499</t>
  </si>
  <si>
    <t>HR Payroll 2017 UI 20 0</t>
  </si>
  <si>
    <t>F0141677</t>
  </si>
  <si>
    <t>HR Payroll 2017 UI 21 0</t>
  </si>
  <si>
    <t>F0141323</t>
  </si>
  <si>
    <t>HR Payroll 2017 UI 19 0</t>
  </si>
  <si>
    <t>F0142184</t>
  </si>
  <si>
    <t>HR Payroll 2017 UI 24 0</t>
  </si>
  <si>
    <t>F0142579</t>
  </si>
  <si>
    <t>HR Payroll 2017 UI 26 0</t>
  </si>
  <si>
    <t>F0142377</t>
  </si>
  <si>
    <t>HR Payroll 2017 UI 25 0</t>
  </si>
  <si>
    <t>F0141838</t>
  </si>
  <si>
    <t>HR Payroll 2017 UI 22 0</t>
  </si>
  <si>
    <t>F0142266</t>
  </si>
  <si>
    <t>HR Payroll 2016 UI 27 1</t>
  </si>
  <si>
    <t>-</t>
  </si>
  <si>
    <t>HR Payroll 2016 UI 27 2</t>
  </si>
  <si>
    <t>F0142267</t>
  </si>
  <si>
    <t>HR Payroll 2017 UI 1 1</t>
  </si>
  <si>
    <t>HR Payroll 2017 UI 1 2</t>
  </si>
  <si>
    <t>F0142268</t>
  </si>
  <si>
    <t>HR Payroll 2017 UI 2 1</t>
  </si>
  <si>
    <t>HR Payroll 2017 UI 2 2</t>
  </si>
  <si>
    <t>F0142269</t>
  </si>
  <si>
    <t>HR Payroll 2017 UI 3 1</t>
  </si>
  <si>
    <t>HR Payroll 2017 UI 3 2</t>
  </si>
  <si>
    <t>F0142270</t>
  </si>
  <si>
    <t>HR Payroll 2017 UI 4 2</t>
  </si>
  <si>
    <t>F0142271</t>
  </si>
  <si>
    <t>HR Payroll 2017 UI 5 2</t>
  </si>
  <si>
    <t>F0142272</t>
  </si>
  <si>
    <t>HR Payroll 2017 UI 6 2</t>
  </si>
  <si>
    <t>F0142273</t>
  </si>
  <si>
    <t>HR Payroll 2017 UI 7 2</t>
  </si>
  <si>
    <t>F0142274</t>
  </si>
  <si>
    <t>HR Payroll 2017 UI 8 2</t>
  </si>
  <si>
    <t>F0142275</t>
  </si>
  <si>
    <t>HR Payroll 2017 UI 9 2</t>
  </si>
  <si>
    <t>F0142276</t>
  </si>
  <si>
    <t>HR Payroll 2017 UI 10 2</t>
  </si>
  <si>
    <t>F0142277</t>
  </si>
  <si>
    <t>HR Payroll 2017 UI 11 2</t>
  </si>
  <si>
    <t>F0142258</t>
  </si>
  <si>
    <t>HR Payroll 2016 UI 19 1</t>
  </si>
  <si>
    <t>HR Payroll 2016 UI 19 4</t>
  </si>
  <si>
    <t>F0142259</t>
  </si>
  <si>
    <t>HR Payroll 2016 UI 20 1</t>
  </si>
  <si>
    <t>HR Payroll 2016 UI 20 4</t>
  </si>
  <si>
    <t>F0142260</t>
  </si>
  <si>
    <t>HR Payroll 2016 UI 21 1</t>
  </si>
  <si>
    <t>HR Payroll 2016 UI 21 2</t>
  </si>
  <si>
    <t>F0142261</t>
  </si>
  <si>
    <t>HR Payroll 2016 UI 22 1</t>
  </si>
  <si>
    <t>HR Payroll 2016 UI 22 2</t>
  </si>
  <si>
    <t>F0142262</t>
  </si>
  <si>
    <t>HR Payroll 2016 UI 23 1</t>
  </si>
  <si>
    <t>HR Payroll 2016 UI 23 2</t>
  </si>
  <si>
    <t>F0142263</t>
  </si>
  <si>
    <t>HR Payroll 2016 UI 24 1</t>
  </si>
  <si>
    <t>HR Payroll 2016 UI 24 2</t>
  </si>
  <si>
    <t>F0142264</t>
  </si>
  <si>
    <t>HR Payroll 2016 UI 25 1</t>
  </si>
  <si>
    <t>HR Payroll 2016 UI 25 2</t>
  </si>
  <si>
    <t>F0142265</t>
  </si>
  <si>
    <t>HR Payroll 2016 UI 26 1</t>
  </si>
  <si>
    <t>HR Payroll 2016 UI 26 2</t>
  </si>
  <si>
    <t>F0143208</t>
  </si>
  <si>
    <t>HR Payroll 2018 UI 2 0</t>
  </si>
  <si>
    <t>F0143645</t>
  </si>
  <si>
    <t>HR Payroll 2018 UI 4 0</t>
  </si>
  <si>
    <t>F0142863</t>
  </si>
  <si>
    <t>HR Payroll 2018 UI 1 0</t>
  </si>
  <si>
    <t>F0143430</t>
  </si>
  <si>
    <t>HR Payroll 2018 UI 3 0</t>
  </si>
  <si>
    <t>F0144485</t>
  </si>
  <si>
    <t>HR Payroll 2018 UI 8 0</t>
  </si>
  <si>
    <t>F0143870</t>
  </si>
  <si>
    <t>HR Payroll 2018 UI 5 0</t>
  </si>
  <si>
    <t>F0144054</t>
  </si>
  <si>
    <t>HR Payroll 2018 UI 6 0</t>
  </si>
  <si>
    <t>F0144711</t>
  </si>
  <si>
    <t>HR Payroll 2018 UI 9 0</t>
  </si>
  <si>
    <t>F0144283</t>
  </si>
  <si>
    <t>HR Payroll 2018 UI 7 0</t>
  </si>
  <si>
    <t>BDRL7074</t>
  </si>
  <si>
    <t>BUDGET CARRY FORWARD</t>
  </si>
  <si>
    <t>J020</t>
  </si>
  <si>
    <t>F0141010</t>
  </si>
  <si>
    <t>PR180001</t>
  </si>
  <si>
    <t>Encumbrance Salaries         (Orig)</t>
  </si>
  <si>
    <t>HENC</t>
  </si>
  <si>
    <t>Salaries</t>
  </si>
  <si>
    <t>F0141128</t>
  </si>
  <si>
    <t>HGNL</t>
  </si>
  <si>
    <t>F0141134</t>
  </si>
  <si>
    <t>Encumbrance Salaries         (Adj)</t>
  </si>
  <si>
    <t>HENA</t>
  </si>
  <si>
    <t>F0141496</t>
  </si>
  <si>
    <t>F0142014</t>
  </si>
  <si>
    <t>F0142012</t>
  </si>
  <si>
    <t>F0141833</t>
  </si>
  <si>
    <t>F0141835</t>
  </si>
  <si>
    <t>F0141672</t>
  </si>
  <si>
    <t>F0141556</t>
  </si>
  <si>
    <t>F0141674</t>
  </si>
  <si>
    <t>F0141320</t>
  </si>
  <si>
    <t>F0141326</t>
  </si>
  <si>
    <t>F0142181</t>
  </si>
  <si>
    <t>F0142179</t>
  </si>
  <si>
    <t>F0142372</t>
  </si>
  <si>
    <t>F0142374</t>
  </si>
  <si>
    <t>F0142574</t>
  </si>
  <si>
    <t>F0142576</t>
  </si>
  <si>
    <t>F0143640</t>
  </si>
  <si>
    <t>F0143642</t>
  </si>
  <si>
    <t>F0143202</t>
  </si>
  <si>
    <t>F0143205</t>
  </si>
  <si>
    <t>F0142861</t>
  </si>
  <si>
    <t>F0142859</t>
  </si>
  <si>
    <t>F0143427</t>
  </si>
  <si>
    <t>F0143425</t>
  </si>
  <si>
    <t>F0144482</t>
  </si>
  <si>
    <t>F0143865</t>
  </si>
  <si>
    <t>F0143867</t>
  </si>
  <si>
    <t>F0144049</t>
  </si>
  <si>
    <t>F0144051</t>
  </si>
  <si>
    <t>F0144480</t>
  </si>
  <si>
    <t>F0144708</t>
  </si>
  <si>
    <t>F0144706</t>
  </si>
  <si>
    <t>F0144280</t>
  </si>
  <si>
    <t>F0144278</t>
  </si>
  <si>
    <t>J1168537</t>
  </si>
  <si>
    <t>R1GF for 161-41624</t>
  </si>
  <si>
    <t>GRRV</t>
  </si>
  <si>
    <t>Revenue</t>
  </si>
  <si>
    <t>Grants &amp; Contracts - Federal</t>
  </si>
  <si>
    <t>NESFCA</t>
  </si>
  <si>
    <t>NE Student Fees</t>
  </si>
  <si>
    <t>SHI1 for 161-41624</t>
  </si>
  <si>
    <t>J1168566</t>
  </si>
  <si>
    <t>R1FT for 101-55015</t>
  </si>
  <si>
    <t>SHI1 for 101-55015</t>
  </si>
  <si>
    <t>MG1I for 101-55015</t>
  </si>
  <si>
    <t>J1172420</t>
  </si>
  <si>
    <t>R1GF for 171-59181</t>
  </si>
  <si>
    <t>R1FT for 171-59181</t>
  </si>
  <si>
    <t>MG1P for 171-59181</t>
  </si>
  <si>
    <t>SHI1 for 171-59181</t>
  </si>
  <si>
    <t>MG1I for 171-59181</t>
  </si>
  <si>
    <t>R1GF for 101-55015</t>
  </si>
  <si>
    <t>R1FT for 161-41624</t>
  </si>
  <si>
    <t>J1185445</t>
  </si>
  <si>
    <t>T2GC for 173-55345</t>
  </si>
  <si>
    <t>G2GC for 173-55345</t>
  </si>
  <si>
    <t>MG2T for 173-55345</t>
  </si>
  <si>
    <t>SHI2 for 173-55345</t>
  </si>
  <si>
    <t>J1185397</t>
  </si>
  <si>
    <t>T2GD for 171-59181</t>
  </si>
  <si>
    <t>G2GD for 171-59181</t>
  </si>
  <si>
    <t>SHI2 for 171-59181</t>
  </si>
  <si>
    <t>J1185438</t>
  </si>
  <si>
    <t>T2GC for 101-55015</t>
  </si>
  <si>
    <t>G2GC for 101-55015</t>
  </si>
  <si>
    <t>SHI2 for 101-55015</t>
  </si>
  <si>
    <t>JESF</t>
  </si>
  <si>
    <t>Trustee/Benefits</t>
  </si>
  <si>
    <t>Tuition and Fees - Grad Assistants</t>
  </si>
  <si>
    <t>BDRL7076</t>
  </si>
  <si>
    <t>Travel</t>
  </si>
  <si>
    <t>BDRL7075</t>
  </si>
  <si>
    <t>Overhead</t>
  </si>
  <si>
    <t>GRIC</t>
  </si>
  <si>
    <t>01</t>
  </si>
  <si>
    <t>02</t>
  </si>
  <si>
    <t>04</t>
  </si>
  <si>
    <t>09</t>
  </si>
  <si>
    <t>10</t>
  </si>
  <si>
    <t>E4105</t>
  </si>
  <si>
    <t>E4282</t>
  </si>
  <si>
    <t>E5982</t>
  </si>
  <si>
    <t>E7140</t>
  </si>
  <si>
    <t>R3711E</t>
  </si>
  <si>
    <t>Sum of YTD</t>
  </si>
  <si>
    <t>Jan '18</t>
  </si>
  <si>
    <t>Feb '18</t>
  </si>
  <si>
    <t>Mar '18</t>
  </si>
  <si>
    <t>Apr '18</t>
  </si>
  <si>
    <t>May '18</t>
  </si>
  <si>
    <t>Aug '17</t>
  </si>
  <si>
    <t>Jul '17</t>
  </si>
  <si>
    <t>Sept '17</t>
  </si>
  <si>
    <t>Oct '17</t>
  </si>
  <si>
    <t>Nov '17</t>
  </si>
  <si>
    <t>Dec '17</t>
  </si>
  <si>
    <t>Categories</t>
  </si>
  <si>
    <t>FY '18 Total</t>
  </si>
  <si>
    <t>18</t>
  </si>
  <si>
    <t>05</t>
  </si>
  <si>
    <t>9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</si>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</sst>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19" formatCode="m/d/yyyy"/>
    </dxf>
    <dxf>
      <numFmt numFmtId="27" formatCode="m/d/yyyy\ h:mm"/>
    </dxf>
    <dxf>
      <numFmt numFmtId="19" formatCode="m/d/yyyy"/>
    </dxf>
    <dxf>
      <numFmt numFmtId="27" formatCode="m/d/yyyy\ h:mm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hards, Kenwyn (kenwynr@uidaho.edu)" refreshedDate="43224.434071990741" createdVersion="6" refreshedVersion="6" minRefreshableVersion="3" recordCount="370">
  <cacheSource type="worksheet">
    <worksheetSource ref="A1:AE371" sheet="Transaction Detail Report_20180"/>
  </cacheSource>
  <cacheFields count="31">
    <cacheField name="Fiscal Year" numFmtId="0">
      <sharedItems/>
    </cacheField>
    <cacheField name="Fiscal Period" numFmtId="0">
      <sharedItems count="11">
        <s v="05"/>
        <s v="03"/>
        <s v="04"/>
        <s v="06"/>
        <s v="07"/>
        <s v="08"/>
        <s v="10"/>
        <s v="09"/>
        <s v="11"/>
        <s v="01"/>
        <s v="02"/>
      </sharedItems>
    </cacheField>
    <cacheField name="Activity Date" numFmtId="22">
      <sharedItems containsSemiMixedTypes="0" containsNonDate="0" containsDate="1" containsString="0" minDate="2017-07-26T08:03:17" maxDate="2018-04-26T21:50:35"/>
    </cacheField>
    <cacheField name="Chart" numFmtId="0">
      <sharedItems/>
    </cacheField>
    <cacheField name="Document Code" numFmtId="0">
      <sharedItems/>
    </cacheField>
    <cacheField name="Document Reference" numFmtId="0">
      <sharedItems containsNonDate="0" containsString="0" containsBlank="1"/>
    </cacheField>
    <cacheField name="Encumbrance Number" numFmtId="0">
      <sharedItems containsBlank="1"/>
    </cacheField>
    <cacheField name="Transaction Description" numFmtId="0">
      <sharedItems/>
    </cacheField>
    <cacheField name="Transaction Date" numFmtId="14">
      <sharedItems containsSemiMixedTypes="0" containsNonDate="0" containsDate="1" containsString="0" minDate="2017-07-01T00:00:00" maxDate="2018-05-05T00:00:00"/>
    </cacheField>
    <cacheField name="Transaction Type" numFmtId="0">
      <sharedItems/>
    </cacheField>
    <cacheField name="Fund Type" numFmtId="0">
      <sharedItems/>
    </cacheField>
    <cacheField name="Fund Type Title" numFmtId="0">
      <sharedItems/>
    </cacheField>
    <cacheField name="Fund" numFmtId="0">
      <sharedItems/>
    </cacheField>
    <cacheField name="Fund Title" numFmtId="0">
      <sharedItems/>
    </cacheField>
    <cacheField name="Mid Level" numFmtId="0">
      <sharedItems/>
    </cacheField>
    <cacheField name="Mid Level Title" numFmtId="0">
      <sharedItems/>
    </cacheField>
    <cacheField name="Department" numFmtId="0">
      <sharedItems containsSemiMixedTypes="0" containsString="0" containsNumber="1" containsInteger="1" minValue="501" maxValue="501"/>
    </cacheField>
    <cacheField name="Department Title" numFmtId="0">
      <sharedItems/>
    </cacheField>
    <cacheField name="Organization" numFmtId="0">
      <sharedItems/>
    </cacheField>
    <cacheField name="Organization Title" numFmtId="0">
      <sharedItems/>
    </cacheField>
    <cacheField name="PE" numFmtId="0">
      <sharedItems/>
    </cacheField>
    <cacheField name="PE Title" numFmtId="0">
      <sharedItems/>
    </cacheField>
    <cacheField name="Account" numFmtId="0">
      <sharedItems count="10">
        <s v="E4282"/>
        <s v="02"/>
        <s v="E4105"/>
        <s v="R3711E"/>
        <s v="E7140"/>
        <s v="10"/>
        <s v="04"/>
        <s v="01"/>
        <s v="09"/>
        <s v="E5982"/>
      </sharedItems>
    </cacheField>
    <cacheField name="Account Title" numFmtId="0">
      <sharedItems count="8">
        <s v="Student CFR Fringe Expense"/>
        <s v="Fringe Benefits"/>
        <s v="Salaries"/>
        <s v="Grants &amp; Contracts - Federal"/>
        <s v="Tuition and Fees - Grad Assistants"/>
        <s v="Trustee/Benefits"/>
        <s v="Travel"/>
        <s v="Overhead"/>
      </sharedItems>
    </cacheField>
    <cacheField name="Activity Code" numFmtId="0">
      <sharedItems containsBlank="1"/>
    </cacheField>
    <cacheField name="Activity Code Title" numFmtId="0">
      <sharedItems containsBlank="1"/>
    </cacheField>
    <cacheField name="Dr Cr" numFmtId="0">
      <sharedItems/>
    </cacheField>
    <cacheField name="Original Budget" numFmtId="0">
      <sharedItems containsSemiMixedTypes="0" containsString="0" containsNumber="1" containsInteger="1" minValue="0" maxValue="0"/>
    </cacheField>
    <cacheField name="Adjusted Budget" numFmtId="0">
      <sharedItems containsSemiMixedTypes="0" containsString="0" containsNumber="1" minValue="0" maxValue="171245.4"/>
    </cacheField>
    <cacheField name="YTD" numFmtId="0">
      <sharedItems containsSemiMixedTypes="0" containsString="0" containsNumber="1" minValue="-1146.96" maxValue="4607.8999999999996"/>
    </cacheField>
    <cacheField name="Encumbrance" numFmtId="0">
      <sharedItems containsSemiMixedTypes="0" containsString="0" containsNumber="1" minValue="-4300.6000000000004" maxValue="27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0">
  <r>
    <s v="18"/>
    <x v="0"/>
    <d v="2017-11-09T21:43:42"/>
    <s v="9"/>
    <s v="F0142017"/>
    <m/>
    <m/>
    <s v="HR Payroll 2017 UI 23 0"/>
    <d v="2017-11-17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1"/>
    <d v="2017-08-31T21:47:51"/>
    <s v="9"/>
    <s v="F0141131"/>
    <m/>
    <m/>
    <s v="HR Payroll 2017 UI 18 0"/>
    <d v="2017-09-08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9.41"/>
    <n v="0"/>
  </r>
  <r>
    <s v="18"/>
    <x v="2"/>
    <d v="2017-09-28T21:43:09"/>
    <s v="9"/>
    <s v="F0141499"/>
    <m/>
    <m/>
    <s v="HR Payroll 2017 UI 20 0"/>
    <d v="2017-10-06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2"/>
    <d v="2017-10-12T21:46:55"/>
    <s v="9"/>
    <s v="F0141677"/>
    <m/>
    <m/>
    <s v="HR Payroll 2017 UI 21 0"/>
    <d v="2017-10-20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1"/>
    <d v="2017-09-14T21:44:00"/>
    <s v="9"/>
    <s v="F0141323"/>
    <m/>
    <m/>
    <s v="HR Payroll 2017 UI 19 0"/>
    <d v="2017-09-22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4.53"/>
    <n v="0"/>
  </r>
  <r>
    <s v="18"/>
    <x v="3"/>
    <d v="2017-11-22T21:44:05"/>
    <s v="9"/>
    <s v="F0142184"/>
    <m/>
    <m/>
    <s v="HR Payroll 2017 UI 24 0"/>
    <d v="2017-12-01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3"/>
    <d v="2017-12-21T14:14:49"/>
    <s v="9"/>
    <s v="F0142579"/>
    <m/>
    <m/>
    <s v="HR Payroll 2017 UI 26 0"/>
    <d v="2017-12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3"/>
    <d v="2017-12-07T21:45:51"/>
    <s v="9"/>
    <s v="F0142377"/>
    <m/>
    <m/>
    <s v="HR Payroll 2017 UI 25 0"/>
    <d v="2017-12-15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0"/>
    <d v="2017-10-26T21:45:34"/>
    <s v="9"/>
    <s v="F0141838"/>
    <m/>
    <m/>
    <s v="HR Payroll 2017 UI 22 0"/>
    <d v="2017-11-03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0"/>
    <d v="2017-11-30T13:04:34"/>
    <s v="9"/>
    <s v="F0142266"/>
    <m/>
    <m/>
    <s v="HR Payroll 2016 UI 27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35"/>
    <s v="9"/>
    <s v="F0142266"/>
    <m/>
    <m/>
    <s v="HR Payroll 2016 UI 27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37"/>
    <s v="9"/>
    <s v="F0142267"/>
    <m/>
    <m/>
    <s v="HR Payroll 2017 UI 1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37"/>
    <s v="9"/>
    <s v="F0142267"/>
    <m/>
    <m/>
    <s v="HR Payroll 2017 UI 1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38"/>
    <s v="9"/>
    <s v="F0142268"/>
    <m/>
    <m/>
    <s v="HR Payroll 2017 UI 2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39"/>
    <s v="9"/>
    <s v="F0142268"/>
    <m/>
    <m/>
    <s v="HR Payroll 2017 UI 2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0"/>
    <s v="9"/>
    <s v="F0142269"/>
    <m/>
    <m/>
    <s v="HR Payroll 2017 UI 3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40"/>
    <s v="9"/>
    <s v="F0142269"/>
    <m/>
    <m/>
    <s v="HR Payroll 2017 UI 3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2"/>
    <s v="9"/>
    <s v="F0142270"/>
    <m/>
    <m/>
    <s v="HR Payroll 2017 UI 4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3"/>
    <s v="9"/>
    <s v="F0142271"/>
    <m/>
    <m/>
    <s v="HR Payroll 2017 UI 5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4"/>
    <s v="9"/>
    <s v="F0142272"/>
    <m/>
    <m/>
    <s v="HR Payroll 2017 UI 6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6"/>
    <s v="9"/>
    <s v="F0142273"/>
    <m/>
    <m/>
    <s v="HR Payroll 2017 UI 7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7"/>
    <s v="9"/>
    <s v="F0142274"/>
    <m/>
    <m/>
    <s v="HR Payroll 2017 UI 8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8"/>
    <s v="9"/>
    <s v="F0142275"/>
    <m/>
    <m/>
    <s v="HR Payroll 2017 UI 9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49"/>
    <s v="9"/>
    <s v="F0142276"/>
    <m/>
    <m/>
    <s v="HR Payroll 2017 UI 10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50"/>
    <s v="9"/>
    <s v="F0142277"/>
    <m/>
    <m/>
    <s v="HR Payroll 2017 UI 11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19"/>
    <s v="9"/>
    <s v="F0142258"/>
    <m/>
    <m/>
    <s v="HR Payroll 2016 UI 19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7.78"/>
    <n v="0"/>
  </r>
  <r>
    <s v="18"/>
    <x v="0"/>
    <d v="2017-11-30T13:04:19"/>
    <s v="9"/>
    <s v="F0142258"/>
    <m/>
    <m/>
    <s v="HR Payroll 2016 UI 19 4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.78"/>
    <n v="0"/>
  </r>
  <r>
    <s v="18"/>
    <x v="0"/>
    <d v="2017-11-30T13:04:21"/>
    <s v="9"/>
    <s v="F0142259"/>
    <m/>
    <m/>
    <s v="HR Payroll 2016 UI 20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22"/>
    <s v="9"/>
    <s v="F0142259"/>
    <m/>
    <m/>
    <s v="HR Payroll 2016 UI 20 4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23"/>
    <s v="9"/>
    <s v="F0142260"/>
    <m/>
    <m/>
    <s v="HR Payroll 2016 UI 21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24"/>
    <s v="9"/>
    <s v="F0142260"/>
    <m/>
    <m/>
    <s v="HR Payroll 2016 UI 21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25"/>
    <s v="9"/>
    <s v="F0142261"/>
    <m/>
    <m/>
    <s v="HR Payroll 2016 UI 22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25"/>
    <s v="9"/>
    <s v="F0142261"/>
    <m/>
    <m/>
    <s v="HR Payroll 2016 UI 22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27"/>
    <s v="9"/>
    <s v="F0142262"/>
    <m/>
    <m/>
    <s v="HR Payroll 2016 UI 23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27"/>
    <s v="9"/>
    <s v="F0142262"/>
    <m/>
    <m/>
    <s v="HR Payroll 2016 UI 23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29"/>
    <s v="9"/>
    <s v="F0142263"/>
    <m/>
    <m/>
    <s v="HR Payroll 2016 UI 24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29"/>
    <s v="9"/>
    <s v="F0142263"/>
    <m/>
    <m/>
    <s v="HR Payroll 2016 UI 24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31"/>
    <s v="9"/>
    <s v="F0142264"/>
    <m/>
    <m/>
    <s v="HR Payroll 2016 UI 25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31"/>
    <s v="9"/>
    <s v="F0142264"/>
    <m/>
    <m/>
    <s v="HR Payroll 2016 UI 25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0"/>
    <d v="2017-11-30T13:04:33"/>
    <s v="9"/>
    <s v="F0142265"/>
    <m/>
    <m/>
    <s v="HR Payroll 2016 UI 26 1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-"/>
    <n v="0"/>
    <n v="0"/>
    <n v="-15.55"/>
    <n v="0"/>
  </r>
  <r>
    <s v="18"/>
    <x v="0"/>
    <d v="2017-11-30T13:04:33"/>
    <s v="9"/>
    <s v="F0142265"/>
    <m/>
    <m/>
    <s v="HR Payroll 2016 UI 26 2"/>
    <d v="2017-11-2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15.55"/>
    <n v="0"/>
  </r>
  <r>
    <s v="18"/>
    <x v="4"/>
    <d v="2018-01-18T21:54:05"/>
    <s v="9"/>
    <s v="F0143208"/>
    <m/>
    <m/>
    <s v="HR Payroll 2018 UI 2 0"/>
    <d v="2018-01-26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65.650000000000006"/>
    <n v="0"/>
  </r>
  <r>
    <s v="18"/>
    <x v="5"/>
    <d v="2018-02-15T21:48:53"/>
    <s v="9"/>
    <s v="F0143645"/>
    <m/>
    <m/>
    <s v="HR Payroll 2018 UI 4 0"/>
    <d v="2018-02-23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4"/>
    <d v="2018-01-04T22:04:25"/>
    <s v="9"/>
    <s v="F0142863"/>
    <m/>
    <m/>
    <s v="HR Payroll 2018 UI 1 0"/>
    <d v="2018-01-12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32"/>
    <n v="0"/>
  </r>
  <r>
    <s v="18"/>
    <x v="5"/>
    <d v="2018-02-01T21:46:02"/>
    <s v="9"/>
    <s v="F0143430"/>
    <m/>
    <m/>
    <s v="HR Payroll 2018 UI 3 0"/>
    <d v="2018-02-0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6"/>
    <d v="2018-04-12T21:46:38"/>
    <s v="9"/>
    <s v="F0144485"/>
    <m/>
    <m/>
    <s v="HR Payroll 2018 UI 8 0"/>
    <d v="2018-04-20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7"/>
    <d v="2018-03-01T21:46:59"/>
    <s v="9"/>
    <s v="F0143870"/>
    <m/>
    <m/>
    <s v="HR Payroll 2018 UI 5 0"/>
    <d v="2018-03-09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7"/>
    <d v="2018-03-15T21:51:30"/>
    <s v="9"/>
    <s v="F0144054"/>
    <m/>
    <m/>
    <s v="HR Payroll 2018 UI 6 0"/>
    <d v="2018-03-23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8"/>
    <d v="2018-04-26T21:49:31"/>
    <s v="9"/>
    <s v="F0144711"/>
    <m/>
    <m/>
    <s v="HR Payroll 2018 UI 9 0"/>
    <d v="2018-05-04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56.15"/>
    <n v="0"/>
  </r>
  <r>
    <s v="18"/>
    <x v="6"/>
    <d v="2018-03-29T21:48:09"/>
    <s v="9"/>
    <s v="F0144283"/>
    <m/>
    <m/>
    <s v="HR Payroll 2018 UI 7 0"/>
    <d v="2018-04-06T00:00:00"/>
    <s v="HF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0"/>
    <x v="0"/>
    <s v="NESACA"/>
    <s v="NE Salaries"/>
    <s v="+"/>
    <n v="0"/>
    <n v="0"/>
    <n v="74.98"/>
    <n v="0"/>
  </r>
  <r>
    <s v="18"/>
    <x v="9"/>
    <d v="2017-07-26T08:03:17"/>
    <s v="9"/>
    <s v="BDRL7074"/>
    <m/>
    <m/>
    <s v="BUDGET CARRY FORWARD"/>
    <d v="2017-07-01T00:00:00"/>
    <s v="J020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2"/>
    <s v="Fringe Benefits"/>
    <x v="1"/>
    <x v="1"/>
    <m/>
    <m/>
    <s v="+"/>
    <n v="0"/>
    <n v="6692.94"/>
    <n v="0"/>
    <n v="0"/>
  </r>
  <r>
    <s v="18"/>
    <x v="10"/>
    <d v="2017-08-23T21:47:59"/>
    <s v="9"/>
    <s v="F0141010"/>
    <m/>
    <s v="PR180001"/>
    <s v="Encumbrance Salaries         (Orig)"/>
    <d v="2017-08-23T00:00:00"/>
    <s v="HEN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0"/>
    <n v="14903.6"/>
  </r>
  <r>
    <s v="18"/>
    <x v="1"/>
    <d v="2017-08-31T21:43:35"/>
    <s v="9"/>
    <s v="F0141128"/>
    <m/>
    <m/>
    <s v="HR Payroll 2017 UI 18 0"/>
    <d v="2017-09-08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92.2"/>
    <n v="0"/>
  </r>
  <r>
    <s v="18"/>
    <x v="10"/>
    <d v="2017-08-31T21:51:03"/>
    <s v="9"/>
    <s v="F0141134"/>
    <m/>
    <s v="PR180001"/>
    <s v="Encumbrance Salaries         (Adj)"/>
    <d v="2017-08-31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92.2"/>
  </r>
  <r>
    <s v="18"/>
    <x v="2"/>
    <d v="2017-09-28T21:38:43"/>
    <s v="9"/>
    <s v="F0141496"/>
    <m/>
    <m/>
    <s v="HR Payroll 2017 UI 20 0"/>
    <d v="2017-10-06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0"/>
    <d v="2017-11-09T21:39:22"/>
    <s v="9"/>
    <s v="F0142014"/>
    <m/>
    <m/>
    <s v="HR Payroll 2017 UI 23 0"/>
    <d v="2017-11-17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0"/>
    <d v="2017-11-09T21:37:15"/>
    <s v="9"/>
    <s v="F0142012"/>
    <m/>
    <s v="PR180001"/>
    <s v="Encumbrance Salaries         (Adj)"/>
    <d v="2017-11-09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2"/>
    <d v="2017-10-26T21:38:38"/>
    <s v="9"/>
    <s v="F0141833"/>
    <m/>
    <s v="PR180001"/>
    <s v="Encumbrance Salaries         (Adj)"/>
    <d v="2017-10-26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0"/>
    <d v="2017-10-26T21:40:54"/>
    <s v="9"/>
    <s v="F0141835"/>
    <m/>
    <m/>
    <s v="HR Payroll 2017 UI 22 0"/>
    <d v="2017-11-03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2"/>
    <d v="2017-10-12T21:39:53"/>
    <s v="9"/>
    <s v="F0141672"/>
    <m/>
    <s v="PR180001"/>
    <s v="Encumbrance Salaries         (Adj)"/>
    <d v="2017-10-12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2"/>
    <d v="2017-10-04T21:40:01"/>
    <s v="9"/>
    <s v="F0141556"/>
    <m/>
    <s v="PR180001"/>
    <s v="Encumbrance Salaries         (Adj)"/>
    <d v="2017-10-04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2"/>
    <d v="2017-10-12T21:42:16"/>
    <s v="9"/>
    <s v="F0141674"/>
    <m/>
    <m/>
    <s v="HR Payroll 2017 UI 21 0"/>
    <d v="2017-10-20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1"/>
    <d v="2017-09-14T21:39:32"/>
    <s v="9"/>
    <s v="F0141320"/>
    <m/>
    <m/>
    <s v="HR Payroll 2017 UI 19 0"/>
    <d v="2017-09-22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272.04"/>
    <n v="0"/>
  </r>
  <r>
    <s v="18"/>
    <x v="1"/>
    <d v="2017-09-14T21:47:05"/>
    <s v="9"/>
    <s v="F0141326"/>
    <m/>
    <s v="PR180001"/>
    <s v="Encumbrance Salaries         (Adj)"/>
    <d v="2017-09-14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0"/>
    <n v="27335"/>
  </r>
  <r>
    <s v="18"/>
    <x v="1"/>
    <d v="2017-09-14T21:47:43"/>
    <s v="9"/>
    <s v="F0141326"/>
    <m/>
    <s v="PR180001"/>
    <s v="Encumbrance Salaries         (Adj)"/>
    <d v="2017-09-14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784.4"/>
  </r>
  <r>
    <s v="18"/>
    <x v="3"/>
    <d v="2017-11-22T21:39:16"/>
    <s v="9"/>
    <s v="F0142181"/>
    <m/>
    <m/>
    <s v="HR Payroll 2017 UI 24 0"/>
    <d v="2017-12-01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0"/>
    <d v="2017-11-22T21:36:55"/>
    <s v="9"/>
    <s v="F0142179"/>
    <m/>
    <s v="PR180001"/>
    <s v="Encumbrance Salaries         (Adj)"/>
    <d v="2017-11-22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3"/>
    <d v="2017-12-07T21:39:39"/>
    <s v="9"/>
    <s v="F0142372"/>
    <m/>
    <s v="PR180001"/>
    <s v="Encumbrance Salaries         (Adj)"/>
    <d v="2017-12-07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3"/>
    <d v="2017-12-07T21:41:43"/>
    <s v="9"/>
    <s v="F0142374"/>
    <m/>
    <m/>
    <s v="HR Payroll 2017 UI 25 0"/>
    <d v="2017-12-15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3"/>
    <d v="2017-12-21T14:07:18"/>
    <s v="9"/>
    <s v="F0142574"/>
    <m/>
    <s v="PR180001"/>
    <s v="Encumbrance Salaries         (Adj)"/>
    <d v="2017-12-21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0"/>
    <d v="2017-11-30T13:04:35"/>
    <s v="9"/>
    <s v="F0142266"/>
    <m/>
    <m/>
    <s v="HR Payroll 2016 UI 27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35"/>
    <s v="9"/>
    <s v="F0142266"/>
    <m/>
    <m/>
    <s v="HR Payroll 2016 UI 27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37"/>
    <s v="9"/>
    <s v="F0142267"/>
    <m/>
    <m/>
    <s v="HR Payroll 2017 UI 1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37"/>
    <s v="9"/>
    <s v="F0142267"/>
    <m/>
    <m/>
    <s v="HR Payroll 2017 UI 1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39"/>
    <s v="9"/>
    <s v="F0142268"/>
    <m/>
    <m/>
    <s v="HR Payroll 2017 UI 2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39"/>
    <s v="9"/>
    <s v="F0142268"/>
    <m/>
    <m/>
    <s v="HR Payroll 2017 UI 2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1"/>
    <s v="9"/>
    <s v="F0142269"/>
    <m/>
    <m/>
    <s v="HR Payroll 2017 UI 3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41"/>
    <s v="9"/>
    <s v="F0142269"/>
    <m/>
    <m/>
    <s v="HR Payroll 2017 UI 3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2"/>
    <s v="9"/>
    <s v="F0142270"/>
    <m/>
    <m/>
    <s v="HR Payroll 2017 UI 4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3"/>
    <s v="9"/>
    <s v="F0142271"/>
    <m/>
    <m/>
    <s v="HR Payroll 2017 UI 5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3"/>
    <d v="2017-12-21T14:09:40"/>
    <s v="9"/>
    <s v="F0142576"/>
    <m/>
    <m/>
    <s v="HR Payroll 2017 UI 26 0"/>
    <d v="2017-12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0"/>
    <d v="2017-11-30T13:04:45"/>
    <s v="9"/>
    <s v="F0142272"/>
    <m/>
    <m/>
    <s v="HR Payroll 2017 UI 6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6"/>
    <s v="9"/>
    <s v="F0142273"/>
    <m/>
    <m/>
    <s v="HR Payroll 2017 UI 7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7"/>
    <s v="9"/>
    <s v="F0142274"/>
    <m/>
    <m/>
    <s v="HR Payroll 2017 UI 8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8"/>
    <s v="9"/>
    <s v="F0142275"/>
    <m/>
    <m/>
    <s v="HR Payroll 2017 UI 9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49"/>
    <s v="9"/>
    <s v="F0142276"/>
    <m/>
    <m/>
    <s v="HR Payroll 2017 UI 10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50"/>
    <s v="9"/>
    <s v="F0142277"/>
    <m/>
    <m/>
    <s v="HR Payroll 2017 UI 11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20"/>
    <s v="9"/>
    <s v="F0142258"/>
    <m/>
    <m/>
    <s v="HR Payroll 2016 UI 19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388.8"/>
    <n v="0"/>
  </r>
  <r>
    <s v="18"/>
    <x v="0"/>
    <d v="2017-11-30T13:04:20"/>
    <s v="9"/>
    <s v="F0142258"/>
    <m/>
    <m/>
    <s v="HR Payroll 2016 UI 19 4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88.8"/>
    <n v="0"/>
  </r>
  <r>
    <s v="18"/>
    <x v="0"/>
    <d v="2017-11-30T13:04:22"/>
    <s v="9"/>
    <s v="F0142259"/>
    <m/>
    <m/>
    <s v="HR Payroll 2016 UI 20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22"/>
    <s v="9"/>
    <s v="F0142259"/>
    <m/>
    <m/>
    <s v="HR Payroll 2016 UI 20 4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24"/>
    <s v="9"/>
    <s v="F0142260"/>
    <m/>
    <m/>
    <s v="HR Payroll 2016 UI 21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24"/>
    <s v="9"/>
    <s v="F0142260"/>
    <m/>
    <m/>
    <s v="HR Payroll 2016 UI 21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26"/>
    <s v="9"/>
    <s v="F0142261"/>
    <m/>
    <m/>
    <s v="HR Payroll 2016 UI 22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26"/>
    <s v="9"/>
    <s v="F0142261"/>
    <m/>
    <m/>
    <s v="HR Payroll 2016 UI 22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27"/>
    <s v="9"/>
    <s v="F0142262"/>
    <m/>
    <m/>
    <s v="HR Payroll 2016 UI 23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28"/>
    <s v="9"/>
    <s v="F0142262"/>
    <m/>
    <m/>
    <s v="HR Payroll 2016 UI 23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29"/>
    <s v="9"/>
    <s v="F0142263"/>
    <m/>
    <m/>
    <s v="HR Payroll 2016 UI 24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29"/>
    <s v="9"/>
    <s v="F0142263"/>
    <m/>
    <m/>
    <s v="HR Payroll 2016 UI 24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31"/>
    <s v="9"/>
    <s v="F0142264"/>
    <m/>
    <m/>
    <s v="HR Payroll 2016 UI 25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31"/>
    <s v="9"/>
    <s v="F0142264"/>
    <m/>
    <m/>
    <s v="HR Payroll 2016 UI 25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0"/>
    <d v="2017-11-30T13:04:33"/>
    <s v="9"/>
    <s v="F0142265"/>
    <m/>
    <m/>
    <s v="HR Payroll 2016 UI 26 1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-777.6"/>
    <n v="0"/>
  </r>
  <r>
    <s v="18"/>
    <x v="0"/>
    <d v="2017-11-30T13:04:33"/>
    <s v="9"/>
    <s v="F0142265"/>
    <m/>
    <m/>
    <s v="HR Payroll 2016 UI 26 2"/>
    <d v="2017-11-2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777.6"/>
    <n v="0"/>
  </r>
  <r>
    <s v="18"/>
    <x v="5"/>
    <d v="2018-02-15T21:43:04"/>
    <s v="9"/>
    <s v="F0143640"/>
    <m/>
    <s v="PR180001"/>
    <s v="Encumbrance Salaries         (Adj)"/>
    <d v="2018-02-15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5"/>
    <d v="2018-02-15T21:45:04"/>
    <s v="9"/>
    <s v="F0143642"/>
    <m/>
    <m/>
    <s v="HR Payroll 2018 UI 4 0"/>
    <d v="2018-02-23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4"/>
    <d v="2018-01-18T21:47:20"/>
    <s v="9"/>
    <s v="F0143202"/>
    <m/>
    <s v="PR180001"/>
    <s v="Encumbrance Salaries         (Adj)"/>
    <d v="2018-01-18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4"/>
    <d v="2018-01-18T21:49:47"/>
    <s v="9"/>
    <s v="F0143205"/>
    <m/>
    <m/>
    <s v="HR Payroll 2018 UI 2 0"/>
    <d v="2018-01-26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735.2"/>
    <n v="0"/>
  </r>
  <r>
    <s v="18"/>
    <x v="4"/>
    <d v="2018-01-18T21:46:41"/>
    <s v="9"/>
    <s v="F0143202"/>
    <m/>
    <s v="PR180001"/>
    <s v="Encumbrance Salaries         (Adj)"/>
    <d v="2018-01-18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0"/>
    <n v="6609.6"/>
  </r>
  <r>
    <s v="18"/>
    <x v="4"/>
    <d v="2018-01-04T21:58:22"/>
    <s v="9"/>
    <s v="F0142861"/>
    <m/>
    <m/>
    <s v="HR Payroll 2018 UI 1 0"/>
    <d v="2018-01-12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46.4"/>
    <n v="0"/>
  </r>
  <r>
    <s v="18"/>
    <x v="4"/>
    <d v="2018-01-04T21:56:38"/>
    <s v="9"/>
    <s v="F0142859"/>
    <m/>
    <s v="PR180001"/>
    <s v="Encumbrance Salaries         (Adj)"/>
    <d v="2018-01-04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2346.4"/>
  </r>
  <r>
    <s v="18"/>
    <x v="5"/>
    <d v="2018-02-01T21:42:16"/>
    <s v="9"/>
    <s v="F0143427"/>
    <m/>
    <m/>
    <s v="HR Payroll 2018 UI 3 0"/>
    <d v="2018-02-0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5"/>
    <d v="2018-02-01T21:40:12"/>
    <s v="9"/>
    <s v="F0143425"/>
    <m/>
    <s v="PR180001"/>
    <s v="Encumbrance Salaries         (Adj)"/>
    <d v="2018-02-01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6"/>
    <d v="2018-04-12T21:41:51"/>
    <s v="9"/>
    <s v="F0144482"/>
    <m/>
    <m/>
    <s v="HR Payroll 2018 UI 8 0"/>
    <d v="2018-04-20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7"/>
    <d v="2018-03-01T21:40:13"/>
    <s v="9"/>
    <s v="F0143865"/>
    <m/>
    <s v="PR180001"/>
    <s v="Encumbrance Salaries         (Adj)"/>
    <d v="2018-03-01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7"/>
    <d v="2018-03-01T21:42:21"/>
    <s v="9"/>
    <s v="F0143867"/>
    <m/>
    <m/>
    <s v="HR Payroll 2018 UI 5 0"/>
    <d v="2018-03-09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7"/>
    <d v="2018-03-15T21:44:33"/>
    <s v="9"/>
    <s v="F0144049"/>
    <m/>
    <s v="PR180001"/>
    <s v="Encumbrance Salaries         (Adj)"/>
    <d v="2018-03-15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7"/>
    <d v="2018-03-15T21:46:54"/>
    <s v="9"/>
    <s v="F0144051"/>
    <m/>
    <m/>
    <s v="HR Payroll 2018 UI 6 0"/>
    <d v="2018-03-23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6"/>
    <d v="2018-04-12T21:39:29"/>
    <s v="9"/>
    <s v="F0144480"/>
    <m/>
    <s v="PR180001"/>
    <s v="Encumbrance Salaries         (Adj)"/>
    <d v="2018-04-12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8"/>
    <d v="2018-04-26T21:44:49"/>
    <s v="9"/>
    <s v="F0144708"/>
    <m/>
    <m/>
    <s v="HR Payroll 2018 UI 9 0"/>
    <d v="2018-05-04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2339.6"/>
    <n v="0"/>
  </r>
  <r>
    <s v="18"/>
    <x v="6"/>
    <d v="2018-04-26T21:42:12"/>
    <s v="9"/>
    <s v="F0144706"/>
    <m/>
    <s v="PR180001"/>
    <s v="Encumbrance Salaries         (Adj)"/>
    <d v="2018-04-26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4300.6000000000004"/>
  </r>
  <r>
    <s v="18"/>
    <x v="6"/>
    <d v="2018-03-29T21:44:10"/>
    <s v="9"/>
    <s v="F0144280"/>
    <m/>
    <m/>
    <s v="HR Payroll 2018 UI 7 0"/>
    <d v="2018-04-06T00:00:00"/>
    <s v="HGNL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+"/>
    <n v="0"/>
    <n v="0"/>
    <n v="3124"/>
    <n v="0"/>
  </r>
  <r>
    <s v="18"/>
    <x v="7"/>
    <d v="2018-03-29T21:42:08"/>
    <s v="9"/>
    <s v="F0144278"/>
    <m/>
    <s v="PR180001"/>
    <s v="Encumbrance Salaries         (Adj)"/>
    <d v="2018-03-29T00:00:00"/>
    <s v="HENA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2"/>
    <x v="2"/>
    <s v="NESACA"/>
    <s v="NE Salaries"/>
    <s v="-"/>
    <n v="0"/>
    <n v="0"/>
    <n v="0"/>
    <n v="-3124"/>
  </r>
  <r>
    <s v="18"/>
    <x v="10"/>
    <d v="2017-08-25T10:01:39"/>
    <s v="9"/>
    <s v="J1168537"/>
    <m/>
    <m/>
    <s v="R1GF for 161-41624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10"/>
    <d v="2017-08-25T10:01:39"/>
    <s v="9"/>
    <s v="J1168537"/>
    <m/>
    <m/>
    <s v="SHI1 for 161-41624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10"/>
    <d v="2017-08-25T10:31:46"/>
    <s v="9"/>
    <s v="J1168566"/>
    <m/>
    <m/>
    <s v="R1FT for 101-55015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10"/>
    <d v="2017-08-25T10:31:46"/>
    <s v="9"/>
    <s v="J1168566"/>
    <m/>
    <m/>
    <s v="SHI1 for 101-55015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10"/>
    <d v="2017-08-25T10:31:46"/>
    <s v="9"/>
    <s v="J1168566"/>
    <m/>
    <m/>
    <s v="MG1I for 101-55015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105"/>
    <n v="0"/>
  </r>
  <r>
    <s v="18"/>
    <x v="2"/>
    <d v="2017-09-28T21:44:24"/>
    <s v="9"/>
    <s v="F0141499"/>
    <m/>
    <m/>
    <s v="HR Payroll 2017 UI 20 0"/>
    <d v="2017-10-0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1"/>
    <d v="2017-08-31T21:44:34"/>
    <s v="9"/>
    <s v="F0141128"/>
    <m/>
    <m/>
    <s v="HR Payroll 2017 UI 18 0"/>
    <d v="2017-09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578.5"/>
    <n v="0"/>
  </r>
  <r>
    <s v="18"/>
    <x v="1"/>
    <d v="2017-08-31T21:49:04"/>
    <s v="9"/>
    <s v="F0141131"/>
    <m/>
    <m/>
    <s v="HR Payroll 2017 UI 18 0"/>
    <d v="2017-09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3.88"/>
    <n v="0"/>
  </r>
  <r>
    <s v="18"/>
    <x v="2"/>
    <d v="2017-09-28T21:39:46"/>
    <s v="9"/>
    <s v="F0141496"/>
    <m/>
    <m/>
    <s v="HR Payroll 2017 UI 20 0"/>
    <d v="2017-10-0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0"/>
    <d v="2017-11-09T21:44:55"/>
    <s v="9"/>
    <s v="F0142017"/>
    <m/>
    <m/>
    <s v="HR Payroll 2017 UI 23 0"/>
    <d v="2017-11-17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0"/>
    <d v="2017-11-09T21:40:22"/>
    <s v="9"/>
    <s v="F0142014"/>
    <m/>
    <m/>
    <s v="HR Payroll 2017 UI 23 0"/>
    <d v="2017-11-17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0"/>
    <d v="2017-10-26T21:46:49"/>
    <s v="9"/>
    <s v="F0141838"/>
    <m/>
    <m/>
    <s v="HR Payroll 2017 UI 22 0"/>
    <d v="2017-11-0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0"/>
    <d v="2017-10-26T21:41:56"/>
    <s v="9"/>
    <s v="F0141835"/>
    <m/>
    <m/>
    <s v="HR Payroll 2017 UI 22 0"/>
    <d v="2017-11-0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2"/>
    <d v="2017-10-12T21:43:21"/>
    <s v="9"/>
    <s v="F0141674"/>
    <m/>
    <m/>
    <s v="HR Payroll 2017 UI 21 0"/>
    <d v="2017-10-20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1"/>
    <d v="2017-09-22T09:01:35"/>
    <s v="9"/>
    <s v="J1172420"/>
    <m/>
    <m/>
    <s v="R1GF for 171-59181"/>
    <d v="2017-09-2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1"/>
    <d v="2017-09-22T09:01:35"/>
    <s v="9"/>
    <s v="J1172420"/>
    <m/>
    <m/>
    <s v="R1FT for 171-59181"/>
    <d v="2017-09-2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1"/>
    <d v="2017-09-22T09:01:35"/>
    <s v="9"/>
    <s v="J1172420"/>
    <m/>
    <m/>
    <s v="MG1P for 171-59181"/>
    <d v="2017-09-2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5"/>
    <n v="0"/>
  </r>
  <r>
    <s v="18"/>
    <x v="1"/>
    <d v="2017-09-22T09:01:36"/>
    <s v="9"/>
    <s v="J1172420"/>
    <m/>
    <m/>
    <s v="SHI1 for 171-59181"/>
    <d v="2017-09-2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1"/>
    <d v="2017-09-22T09:01:36"/>
    <s v="9"/>
    <s v="J1172420"/>
    <m/>
    <m/>
    <s v="MG1I for 171-59181"/>
    <d v="2017-09-2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105"/>
    <n v="0"/>
  </r>
  <r>
    <s v="18"/>
    <x v="1"/>
    <d v="2017-09-14T21:45:22"/>
    <s v="9"/>
    <s v="F0141323"/>
    <m/>
    <m/>
    <s v="HR Payroll 2017 UI 19 0"/>
    <d v="2017-09-22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0.430000000000007"/>
    <n v="0"/>
  </r>
  <r>
    <s v="18"/>
    <x v="1"/>
    <d v="2017-09-14T21:40:38"/>
    <s v="9"/>
    <s v="F0141320"/>
    <m/>
    <m/>
    <s v="HR Payroll 2017 UI 19 0"/>
    <d v="2017-09-22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351.26"/>
    <n v="0"/>
  </r>
  <r>
    <s v="18"/>
    <x v="3"/>
    <d v="2017-11-22T21:45:17"/>
    <s v="9"/>
    <s v="F0142184"/>
    <m/>
    <m/>
    <s v="HR Payroll 2017 UI 24 0"/>
    <d v="2017-12-0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3"/>
    <d v="2017-11-22T21:40:25"/>
    <s v="9"/>
    <s v="F0142181"/>
    <m/>
    <m/>
    <s v="HR Payroll 2017 UI 24 0"/>
    <d v="2017-12-01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3"/>
    <d v="2017-12-21T14:15:59"/>
    <s v="9"/>
    <s v="F0142579"/>
    <m/>
    <m/>
    <s v="HR Payroll 2017 UI 26 0"/>
    <d v="2017-12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3"/>
    <d v="2017-12-07T21:42:44"/>
    <s v="9"/>
    <s v="F0142374"/>
    <m/>
    <m/>
    <s v="HR Payroll 2017 UI 25 0"/>
    <d v="2017-12-15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3"/>
    <d v="2017-12-07T21:47:06"/>
    <s v="9"/>
    <s v="F0142377"/>
    <m/>
    <m/>
    <s v="HR Payroll 2017 UI 25 0"/>
    <d v="2017-12-15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10"/>
    <d v="2017-08-25T10:31:46"/>
    <s v="9"/>
    <s v="J1168566"/>
    <m/>
    <m/>
    <s v="R1GF for 101-55015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2"/>
    <d v="2017-10-12T21:48:09"/>
    <s v="9"/>
    <s v="F0141677"/>
    <m/>
    <m/>
    <s v="HR Payroll 2017 UI 21 0"/>
    <d v="2017-10-20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10"/>
    <d v="2017-08-25T10:01:39"/>
    <s v="9"/>
    <s v="J1168537"/>
    <m/>
    <m/>
    <s v="R1FT for 161-41624"/>
    <d v="2017-08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0"/>
    <d v="2017-11-30T13:04:34"/>
    <s v="9"/>
    <s v="F0142265"/>
    <m/>
    <m/>
    <s v="HR Payroll 2016 UI 26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34"/>
    <s v="9"/>
    <s v="F0142265"/>
    <m/>
    <m/>
    <s v="HR Payroll 2016 UI 26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34"/>
    <s v="9"/>
    <s v="F0142265"/>
    <m/>
    <m/>
    <s v="HR Payroll 2016 UI 26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5"/>
    <s v="9"/>
    <s v="F0142266"/>
    <m/>
    <m/>
    <s v="HR Payroll 2016 UI 27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35"/>
    <s v="9"/>
    <s v="F0142266"/>
    <m/>
    <m/>
    <s v="HR Payroll 2016 UI 27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35"/>
    <s v="9"/>
    <s v="F0142266"/>
    <m/>
    <m/>
    <s v="HR Payroll 2016 UI 27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36"/>
    <s v="9"/>
    <s v="F0142266"/>
    <m/>
    <m/>
    <s v="HR Payroll 2016 UI 27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7"/>
    <s v="9"/>
    <s v="F0142267"/>
    <m/>
    <m/>
    <s v="HR Payroll 2017 UI 1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38"/>
    <s v="9"/>
    <s v="F0142267"/>
    <m/>
    <m/>
    <s v="HR Payroll 2017 UI 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38"/>
    <s v="9"/>
    <s v="F0142267"/>
    <m/>
    <m/>
    <s v="HR Payroll 2017 UI 1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38"/>
    <s v="9"/>
    <s v="F0142267"/>
    <m/>
    <m/>
    <s v="HR Payroll 2017 UI 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9"/>
    <s v="9"/>
    <s v="F0142268"/>
    <m/>
    <m/>
    <s v="HR Payroll 2017 UI 2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39"/>
    <s v="9"/>
    <s v="F0142268"/>
    <m/>
    <m/>
    <s v="HR Payroll 2017 UI 2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0"/>
    <s v="9"/>
    <s v="F0142268"/>
    <m/>
    <m/>
    <s v="HR Payroll 2017 UI 2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40"/>
    <s v="9"/>
    <s v="F0142268"/>
    <m/>
    <m/>
    <s v="HR Payroll 2017 UI 2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1"/>
    <s v="9"/>
    <s v="F0142269"/>
    <m/>
    <m/>
    <s v="HR Payroll 2017 UI 3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41"/>
    <s v="9"/>
    <s v="F0142269"/>
    <m/>
    <m/>
    <s v="HR Payroll 2017 UI 3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1"/>
    <s v="9"/>
    <s v="F0142269"/>
    <m/>
    <m/>
    <s v="HR Payroll 2017 UI 3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42"/>
    <s v="9"/>
    <s v="F0142269"/>
    <m/>
    <m/>
    <s v="HR Payroll 2017 UI 3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3"/>
    <s v="9"/>
    <s v="F0142270"/>
    <m/>
    <m/>
    <s v="HR Payroll 2017 UI 4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3"/>
    <s v="9"/>
    <s v="F0142270"/>
    <m/>
    <m/>
    <s v="HR Payroll 2017 UI 4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4"/>
    <s v="9"/>
    <s v="F0142271"/>
    <m/>
    <m/>
    <s v="HR Payroll 2017 UI 5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4"/>
    <s v="9"/>
    <s v="F0142271"/>
    <m/>
    <m/>
    <s v="HR Payroll 2017 UI 5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5"/>
    <s v="9"/>
    <s v="F0142272"/>
    <m/>
    <m/>
    <s v="HR Payroll 2017 UI 6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5"/>
    <s v="9"/>
    <s v="F0142272"/>
    <m/>
    <m/>
    <s v="HR Payroll 2017 UI 6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6"/>
    <s v="9"/>
    <s v="F0142273"/>
    <m/>
    <m/>
    <s v="HR Payroll 2017 UI 7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6"/>
    <s v="9"/>
    <s v="F0142273"/>
    <m/>
    <m/>
    <s v="HR Payroll 2017 UI 7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3"/>
    <d v="2017-12-21T14:10:41"/>
    <s v="9"/>
    <s v="F0142576"/>
    <m/>
    <m/>
    <s v="HR Payroll 2017 UI 26 0"/>
    <d v="2017-12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0"/>
    <d v="2017-11-30T13:04:47"/>
    <s v="9"/>
    <s v="F0142274"/>
    <m/>
    <m/>
    <s v="HR Payroll 2017 UI 8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7"/>
    <s v="9"/>
    <s v="F0142274"/>
    <m/>
    <m/>
    <s v="HR Payroll 2017 UI 8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8"/>
    <s v="9"/>
    <s v="F0142275"/>
    <m/>
    <m/>
    <s v="HR Payroll 2017 UI 9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48"/>
    <s v="9"/>
    <s v="F0142275"/>
    <m/>
    <m/>
    <s v="HR Payroll 2017 UI 9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49"/>
    <s v="9"/>
    <s v="F0142276"/>
    <m/>
    <m/>
    <s v="HR Payroll 2017 UI 10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50"/>
    <s v="9"/>
    <s v="F0142276"/>
    <m/>
    <m/>
    <s v="HR Payroll 2017 UI 10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51"/>
    <s v="9"/>
    <s v="F0142277"/>
    <m/>
    <m/>
    <s v="HR Payroll 2017 UI 1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51"/>
    <s v="9"/>
    <s v="F0142277"/>
    <m/>
    <m/>
    <s v="HR Payroll 2017 UI 1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20"/>
    <s v="9"/>
    <s v="F0142258"/>
    <m/>
    <m/>
    <s v="HR Payroll 2016 UI 19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.48"/>
    <n v="0"/>
  </r>
  <r>
    <s v="18"/>
    <x v="0"/>
    <d v="2017-11-30T13:04:20"/>
    <s v="9"/>
    <s v="F0142258"/>
    <m/>
    <m/>
    <s v="HR Payroll 2016 UI 19 4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.48"/>
    <n v="0"/>
  </r>
  <r>
    <s v="18"/>
    <x v="0"/>
    <d v="2017-11-30T13:04:21"/>
    <s v="9"/>
    <s v="F0142258"/>
    <m/>
    <m/>
    <s v="HR Payroll 2016 UI 19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573.48"/>
    <n v="0"/>
  </r>
  <r>
    <s v="18"/>
    <x v="0"/>
    <d v="2017-11-30T13:04:21"/>
    <s v="9"/>
    <s v="F0142258"/>
    <m/>
    <m/>
    <s v="HR Payroll 2016 UI 19 4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573.48"/>
    <n v="0"/>
  </r>
  <r>
    <s v="18"/>
    <x v="0"/>
    <d v="2017-11-30T13:04:23"/>
    <s v="9"/>
    <s v="F0142259"/>
    <m/>
    <m/>
    <s v="HR Payroll 2016 UI 20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23"/>
    <s v="9"/>
    <s v="F0142259"/>
    <m/>
    <m/>
    <s v="HR Payroll 2016 UI 20 4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23"/>
    <s v="9"/>
    <s v="F0142259"/>
    <m/>
    <m/>
    <s v="HR Payroll 2016 UI 20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23"/>
    <s v="9"/>
    <s v="F0142259"/>
    <m/>
    <m/>
    <s v="HR Payroll 2016 UI 20 4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24"/>
    <s v="9"/>
    <s v="F0142260"/>
    <m/>
    <m/>
    <s v="HR Payroll 2016 UI 21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24"/>
    <s v="9"/>
    <s v="F0142260"/>
    <m/>
    <m/>
    <s v="HR Payroll 2016 UI 2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25"/>
    <s v="9"/>
    <s v="F0142260"/>
    <m/>
    <m/>
    <s v="HR Payroll 2016 UI 21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25"/>
    <s v="9"/>
    <s v="F0142260"/>
    <m/>
    <m/>
    <s v="HR Payroll 2016 UI 21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26"/>
    <s v="9"/>
    <s v="F0142261"/>
    <m/>
    <m/>
    <s v="HR Payroll 2016 UI 22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26"/>
    <s v="9"/>
    <s v="F0142261"/>
    <m/>
    <m/>
    <s v="HR Payroll 2016 UI 22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27"/>
    <s v="9"/>
    <s v="F0142261"/>
    <m/>
    <m/>
    <s v="HR Payroll 2016 UI 22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27"/>
    <s v="9"/>
    <s v="F0142261"/>
    <m/>
    <m/>
    <s v="HR Payroll 2016 UI 22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28"/>
    <s v="9"/>
    <s v="F0142262"/>
    <m/>
    <m/>
    <s v="HR Payroll 2016 UI 23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28"/>
    <s v="9"/>
    <s v="F0142262"/>
    <m/>
    <m/>
    <s v="HR Payroll 2016 UI 23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28"/>
    <s v="9"/>
    <s v="F0142262"/>
    <m/>
    <m/>
    <s v="HR Payroll 2016 UI 23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28"/>
    <s v="9"/>
    <s v="F0142262"/>
    <m/>
    <m/>
    <s v="HR Payroll 2016 UI 23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0"/>
    <s v="9"/>
    <s v="F0142263"/>
    <m/>
    <m/>
    <s v="HR Payroll 2016 UI 24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30"/>
    <s v="9"/>
    <s v="F0142263"/>
    <m/>
    <m/>
    <s v="HR Payroll 2016 UI 24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30"/>
    <s v="9"/>
    <s v="F0142263"/>
    <m/>
    <m/>
    <s v="HR Payroll 2016 UI 24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30"/>
    <s v="9"/>
    <s v="F0142263"/>
    <m/>
    <m/>
    <s v="HR Payroll 2016 UI 24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2"/>
    <s v="9"/>
    <s v="F0142264"/>
    <m/>
    <m/>
    <s v="HR Payroll 2016 UI 25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0"/>
    <d v="2017-11-30T13:04:32"/>
    <s v="9"/>
    <s v="F0142264"/>
    <m/>
    <m/>
    <s v="HR Payroll 2016 UI 25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22.94"/>
    <n v="0"/>
  </r>
  <r>
    <s v="18"/>
    <x v="0"/>
    <d v="2017-11-30T13:04:32"/>
    <s v="9"/>
    <s v="F0142264"/>
    <m/>
    <m/>
    <s v="HR Payroll 2016 UI 25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1146.96"/>
    <n v="0"/>
  </r>
  <r>
    <s v="18"/>
    <x v="0"/>
    <d v="2017-11-30T13:04:32"/>
    <s v="9"/>
    <s v="F0142264"/>
    <m/>
    <m/>
    <s v="HR Payroll 2016 UI 25 2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46.96"/>
    <n v="0"/>
  </r>
  <r>
    <s v="18"/>
    <x v="0"/>
    <d v="2017-11-30T13:04:33"/>
    <s v="9"/>
    <s v="F0142265"/>
    <m/>
    <m/>
    <s v="HR Payroll 2016 UI 26 1"/>
    <d v="2017-11-2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-"/>
    <n v="0"/>
    <n v="0"/>
    <n v="-22.94"/>
    <n v="0"/>
  </r>
  <r>
    <s v="18"/>
    <x v="5"/>
    <d v="2018-02-15T21:45:57"/>
    <s v="9"/>
    <s v="F0143642"/>
    <m/>
    <m/>
    <s v="HR Payroll 2018 UI 4 0"/>
    <d v="2018-02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4"/>
    <d v="2018-01-11T22:06:58"/>
    <s v="9"/>
    <s v="J1185445"/>
    <m/>
    <m/>
    <s v="T2GC for 173-5534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4"/>
    <d v="2018-01-11T22:06:58"/>
    <s v="9"/>
    <s v="J1185445"/>
    <m/>
    <m/>
    <s v="G2GC for 173-5534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4"/>
    <d v="2018-01-11T22:06:58"/>
    <s v="9"/>
    <s v="J1185445"/>
    <m/>
    <m/>
    <s v="MG2T for 173-5534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105"/>
    <n v="0"/>
  </r>
  <r>
    <s v="18"/>
    <x v="4"/>
    <d v="2018-01-11T22:06:58"/>
    <s v="9"/>
    <s v="J1185445"/>
    <m/>
    <m/>
    <s v="SHI2 for 173-5534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4"/>
    <d v="2018-01-11T22:06:07"/>
    <s v="9"/>
    <s v="J1185397"/>
    <m/>
    <m/>
    <s v="T2GD for 171-59181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4"/>
    <d v="2018-01-11T22:06:07"/>
    <s v="9"/>
    <s v="J1185397"/>
    <m/>
    <m/>
    <s v="G2GD for 171-59181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4"/>
    <d v="2018-01-11T22:06:07"/>
    <s v="9"/>
    <s v="J1185397"/>
    <m/>
    <m/>
    <s v="SHI2 for 171-59181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4"/>
    <d v="2018-01-11T22:06:15"/>
    <s v="9"/>
    <s v="J1185438"/>
    <m/>
    <m/>
    <s v="T2GC for 101-5501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3744"/>
    <n v="0"/>
  </r>
  <r>
    <s v="18"/>
    <x v="4"/>
    <d v="2018-01-11T22:06:15"/>
    <s v="9"/>
    <s v="J1185438"/>
    <m/>
    <m/>
    <s v="G2GC for 101-5501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688"/>
    <n v="0"/>
  </r>
  <r>
    <s v="18"/>
    <x v="4"/>
    <d v="2018-01-11T22:06:15"/>
    <s v="9"/>
    <s v="J1185438"/>
    <m/>
    <m/>
    <s v="SHI2 for 101-55015"/>
    <d v="2018-01-08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FCA"/>
    <s v="NE Student Fees"/>
    <s v="+"/>
    <n v="0"/>
    <n v="0"/>
    <n v="840"/>
    <n v="0"/>
  </r>
  <r>
    <s v="18"/>
    <x v="4"/>
    <d v="2018-01-18T21:50:53"/>
    <s v="9"/>
    <s v="F0143205"/>
    <m/>
    <m/>
    <s v="HR Payroll 2018 UI 2 0"/>
    <d v="2018-01-2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034.42"/>
    <n v="0"/>
  </r>
  <r>
    <s v="18"/>
    <x v="4"/>
    <d v="2018-01-18T21:55:43"/>
    <s v="9"/>
    <s v="F0143208"/>
    <m/>
    <m/>
    <s v="HR Payroll 2018 UI 2 0"/>
    <d v="2018-01-2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96.83"/>
    <n v="0"/>
  </r>
  <r>
    <s v="18"/>
    <x v="4"/>
    <d v="2018-01-04T21:59:16"/>
    <s v="9"/>
    <s v="F0142861"/>
    <m/>
    <m/>
    <s v="HR Payroll 2018 UI 1 0"/>
    <d v="2018-01-12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60.94"/>
    <n v="0"/>
  </r>
  <r>
    <s v="18"/>
    <x v="4"/>
    <d v="2018-01-04T22:05:15"/>
    <s v="9"/>
    <s v="F0142863"/>
    <m/>
    <m/>
    <s v="HR Payroll 2018 UI 1 0"/>
    <d v="2018-01-12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3.07"/>
    <n v="0"/>
  </r>
  <r>
    <s v="18"/>
    <x v="5"/>
    <d v="2018-02-15T21:49:54"/>
    <s v="9"/>
    <s v="F0143645"/>
    <m/>
    <m/>
    <s v="HR Payroll 2018 UI 4 0"/>
    <d v="2018-02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5"/>
    <d v="2018-02-01T21:43:11"/>
    <s v="9"/>
    <s v="F0143427"/>
    <m/>
    <m/>
    <s v="HR Payroll 2018 UI 3 0"/>
    <d v="2018-02-0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5"/>
    <d v="2018-02-01T21:47:03"/>
    <s v="9"/>
    <s v="F0143430"/>
    <m/>
    <m/>
    <s v="HR Payroll 2018 UI 3 0"/>
    <d v="2018-02-0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6"/>
    <d v="2018-04-12T21:42:55"/>
    <s v="9"/>
    <s v="F0144482"/>
    <m/>
    <m/>
    <s v="HR Payroll 2018 UI 8 0"/>
    <d v="2018-04-20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6"/>
    <d v="2018-04-12T21:47:53"/>
    <s v="9"/>
    <s v="F0144485"/>
    <m/>
    <m/>
    <s v="HR Payroll 2018 UI 8 0"/>
    <d v="2018-04-20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7"/>
    <d v="2018-03-01T21:48:24"/>
    <s v="9"/>
    <s v="F0143870"/>
    <m/>
    <m/>
    <s v="HR Payroll 2018 UI 5 0"/>
    <d v="2018-03-0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7"/>
    <d v="2018-03-01T21:43:24"/>
    <s v="9"/>
    <s v="F0143867"/>
    <m/>
    <m/>
    <s v="HR Payroll 2018 UI 5 0"/>
    <d v="2018-03-09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7"/>
    <d v="2018-03-15T21:48:00"/>
    <s v="9"/>
    <s v="F0144051"/>
    <m/>
    <m/>
    <s v="HR Payroll 2018 UI 6 0"/>
    <d v="2018-03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7"/>
    <d v="2018-03-15T21:52:41"/>
    <s v="9"/>
    <s v="F0144054"/>
    <m/>
    <m/>
    <s v="HR Payroll 2018 UI 6 0"/>
    <d v="2018-03-23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8"/>
    <d v="2018-04-26T21:50:35"/>
    <s v="9"/>
    <s v="F0144711"/>
    <m/>
    <m/>
    <s v="HR Payroll 2018 UI 9 0"/>
    <d v="2018-05-04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82.82"/>
    <n v="0"/>
  </r>
  <r>
    <s v="18"/>
    <x v="8"/>
    <d v="2018-04-26T21:46:01"/>
    <s v="9"/>
    <s v="F0144708"/>
    <m/>
    <m/>
    <s v="HR Payroll 2018 UI 9 0"/>
    <d v="2018-05-04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3450.91"/>
    <n v="0"/>
  </r>
  <r>
    <s v="18"/>
    <x v="6"/>
    <d v="2018-03-29T21:49:11"/>
    <s v="9"/>
    <s v="F0144283"/>
    <m/>
    <m/>
    <s v="HR Payroll 2018 UI 7 0"/>
    <d v="2018-04-0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110.6"/>
    <n v="0"/>
  </r>
  <r>
    <s v="18"/>
    <x v="6"/>
    <d v="2018-03-29T21:45:06"/>
    <s v="9"/>
    <s v="F0144280"/>
    <m/>
    <m/>
    <s v="HR Payroll 2018 UI 7 0"/>
    <d v="2018-04-06T00:00:00"/>
    <s v="GRRV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RV"/>
    <s v="Revenue"/>
    <x v="3"/>
    <x v="3"/>
    <s v="NESACA"/>
    <s v="NE Salaries"/>
    <s v="+"/>
    <n v="0"/>
    <n v="0"/>
    <n v="4607.8999999999996"/>
    <n v="0"/>
  </r>
  <r>
    <s v="18"/>
    <x v="10"/>
    <d v="2017-08-25T10:01:39"/>
    <s v="9"/>
    <s v="J1168537"/>
    <m/>
    <m/>
    <s v="R1GF for 161-41624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10"/>
    <d v="2017-08-25T10:01:39"/>
    <s v="9"/>
    <s v="J1168537"/>
    <m/>
    <m/>
    <s v="R1FT for 161-41624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10"/>
    <d v="2017-08-25T10:01:39"/>
    <s v="9"/>
    <s v="J1168537"/>
    <m/>
    <m/>
    <s v="SHI1 for 161-41624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10"/>
    <d v="2017-08-25T10:31:45"/>
    <s v="9"/>
    <s v="J1168566"/>
    <m/>
    <m/>
    <s v="R1GF for 101-55015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10"/>
    <d v="2017-08-25T10:31:45"/>
    <s v="9"/>
    <s v="J1168566"/>
    <m/>
    <m/>
    <s v="R1FT for 101-55015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10"/>
    <d v="2017-08-25T10:31:46"/>
    <s v="9"/>
    <s v="J1168566"/>
    <m/>
    <m/>
    <s v="SHI1 for 101-55015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10"/>
    <d v="2017-08-25T10:31:46"/>
    <s v="9"/>
    <s v="J1168566"/>
    <m/>
    <m/>
    <s v="MG1I for 101-55015"/>
    <d v="2017-08-23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105"/>
    <n v="0"/>
  </r>
  <r>
    <s v="18"/>
    <x v="1"/>
    <d v="2017-09-22T09:01:34"/>
    <s v="9"/>
    <s v="J1172420"/>
    <m/>
    <m/>
    <s v="R1GF for 171-59181"/>
    <d v="2017-09-21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1"/>
    <d v="2017-09-22T09:01:35"/>
    <s v="9"/>
    <s v="J1172420"/>
    <m/>
    <m/>
    <s v="R1FT for 171-59181"/>
    <d v="2017-09-21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1"/>
    <d v="2017-09-22T09:01:35"/>
    <s v="9"/>
    <s v="J1172420"/>
    <m/>
    <m/>
    <s v="MG1P for 171-59181"/>
    <d v="2017-09-21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5"/>
    <n v="0"/>
  </r>
  <r>
    <s v="18"/>
    <x v="1"/>
    <d v="2017-09-22T09:01:35"/>
    <s v="9"/>
    <s v="J1172420"/>
    <m/>
    <m/>
    <s v="SHI1 for 171-59181"/>
    <d v="2017-09-21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1"/>
    <d v="2017-09-22T09:01:35"/>
    <s v="9"/>
    <s v="J1172420"/>
    <m/>
    <m/>
    <s v="MG1I for 171-59181"/>
    <d v="2017-09-21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105"/>
    <n v="0"/>
  </r>
  <r>
    <s v="18"/>
    <x v="4"/>
    <d v="2018-01-11T22:06:57"/>
    <s v="9"/>
    <s v="J1185445"/>
    <m/>
    <m/>
    <s v="T2GC for 173-5534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4"/>
    <d v="2018-01-11T22:06:57"/>
    <s v="9"/>
    <s v="J1185445"/>
    <m/>
    <m/>
    <s v="G2GC for 173-5534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4"/>
    <d v="2018-01-11T22:06:57"/>
    <s v="9"/>
    <s v="J1185445"/>
    <m/>
    <m/>
    <s v="MG2T for 173-5534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105"/>
    <n v="0"/>
  </r>
  <r>
    <s v="18"/>
    <x v="4"/>
    <d v="2018-01-11T22:06:58"/>
    <s v="9"/>
    <s v="J1185445"/>
    <m/>
    <m/>
    <s v="SHI2 for 173-5534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4"/>
    <d v="2018-01-11T22:06:07"/>
    <s v="9"/>
    <s v="J1185397"/>
    <m/>
    <m/>
    <s v="T2GD for 171-59181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4"/>
    <d v="2018-01-11T22:06:07"/>
    <s v="9"/>
    <s v="J1185397"/>
    <m/>
    <m/>
    <s v="G2GD for 171-59181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4"/>
    <d v="2018-01-11T22:06:07"/>
    <s v="9"/>
    <s v="J1185397"/>
    <m/>
    <m/>
    <s v="SHI2 for 171-59181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4"/>
    <d v="2018-01-11T22:06:15"/>
    <s v="9"/>
    <s v="J1185438"/>
    <m/>
    <m/>
    <s v="T2GC for 101-5501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3744"/>
    <n v="0"/>
  </r>
  <r>
    <s v="18"/>
    <x v="4"/>
    <d v="2018-01-11T22:06:15"/>
    <s v="9"/>
    <s v="J1185438"/>
    <m/>
    <m/>
    <s v="G2GC for 101-5501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688"/>
    <n v="0"/>
  </r>
  <r>
    <s v="18"/>
    <x v="4"/>
    <d v="2018-01-11T22:06:15"/>
    <s v="9"/>
    <s v="J1185438"/>
    <m/>
    <m/>
    <s v="SHI2 for 101-55015"/>
    <d v="2018-01-08T00:00:00"/>
    <s v="JESF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4"/>
    <x v="4"/>
    <s v="NESFCA"/>
    <s v="NE Student Fees"/>
    <s v="+"/>
    <n v="0"/>
    <n v="0"/>
    <n v="840"/>
    <n v="0"/>
  </r>
  <r>
    <s v="18"/>
    <x v="9"/>
    <d v="2017-07-26T08:17:25"/>
    <s v="9"/>
    <s v="BDRL7076"/>
    <m/>
    <m/>
    <s v="BUDGET CARRY FORWARD"/>
    <d v="2017-07-01T00:00:00"/>
    <s v="J020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10"/>
    <s v="Trustee/Benefits"/>
    <x v="5"/>
    <x v="5"/>
    <m/>
    <m/>
    <s v="+"/>
    <n v="0"/>
    <n v="37576"/>
    <n v="0"/>
    <n v="0"/>
  </r>
  <r>
    <s v="18"/>
    <x v="9"/>
    <d v="2017-07-26T08:17:24"/>
    <s v="9"/>
    <s v="BDRL7076"/>
    <m/>
    <m/>
    <s v="BUDGET CARRY FORWARD"/>
    <d v="2017-07-01T00:00:00"/>
    <s v="J020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4"/>
    <s v="Travel"/>
    <x v="6"/>
    <x v="6"/>
    <m/>
    <m/>
    <s v="+"/>
    <n v="0"/>
    <n v="33761"/>
    <n v="0"/>
    <n v="0"/>
  </r>
  <r>
    <s v="18"/>
    <x v="9"/>
    <d v="2017-07-26T08:09:45"/>
    <s v="9"/>
    <s v="BDRL7075"/>
    <m/>
    <m/>
    <s v="BUDGET CARRY FORWARD"/>
    <d v="2017-07-01T00:00:00"/>
    <s v="J020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1"/>
    <s v="Salaries"/>
    <x v="7"/>
    <x v="2"/>
    <m/>
    <m/>
    <s v="+"/>
    <n v="0"/>
    <n v="171245.4"/>
    <n v="0"/>
    <n v="0"/>
  </r>
  <r>
    <s v="18"/>
    <x v="9"/>
    <d v="2017-07-26T08:14:53"/>
    <s v="9"/>
    <s v="BDRL7076"/>
    <m/>
    <m/>
    <s v="BUDGET CARRY FORWARD"/>
    <d v="2017-07-01T00:00:00"/>
    <s v="J020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8"/>
    <x v="7"/>
    <m/>
    <m/>
    <s v="+"/>
    <n v="0"/>
    <n v="99044.64"/>
    <n v="0"/>
    <n v="0"/>
  </r>
  <r>
    <s v="18"/>
    <x v="2"/>
    <d v="2017-09-28T21:44:24"/>
    <s v="9"/>
    <s v="F0141499"/>
    <m/>
    <m/>
    <s v="HR Payroll 2017 UI 20 0"/>
    <d v="2017-10-0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1"/>
    <d v="2017-08-31T21:44:34"/>
    <s v="9"/>
    <s v="F0141128"/>
    <m/>
    <m/>
    <s v="HR Payroll 2017 UI 18 0"/>
    <d v="2017-09-08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86.3"/>
    <n v="0"/>
  </r>
  <r>
    <s v="18"/>
    <x v="1"/>
    <d v="2017-08-31T21:49:04"/>
    <s v="9"/>
    <s v="F0141131"/>
    <m/>
    <m/>
    <s v="HR Payroll 2017 UI 18 0"/>
    <d v="2017-09-08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4.47"/>
    <n v="0"/>
  </r>
  <r>
    <s v="18"/>
    <x v="2"/>
    <d v="2017-09-28T21:39:46"/>
    <s v="9"/>
    <s v="F0141496"/>
    <m/>
    <m/>
    <s v="HR Payroll 2017 UI 20 0"/>
    <d v="2017-10-0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0"/>
    <d v="2017-11-09T21:40:22"/>
    <s v="9"/>
    <s v="F0142014"/>
    <m/>
    <m/>
    <s v="HR Payroll 2017 UI 23 0"/>
    <d v="2017-11-17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0"/>
    <d v="2017-10-26T21:41:56"/>
    <s v="9"/>
    <s v="F0141835"/>
    <m/>
    <m/>
    <s v="HR Payroll 2017 UI 22 0"/>
    <d v="2017-11-0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2"/>
    <d v="2017-10-12T21:43:21"/>
    <s v="9"/>
    <s v="F0141674"/>
    <m/>
    <m/>
    <s v="HR Payroll 2017 UI 21 0"/>
    <d v="2017-10-20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2"/>
    <d v="2017-10-12T21:48:09"/>
    <s v="9"/>
    <s v="F0141677"/>
    <m/>
    <m/>
    <s v="HR Payroll 2017 UI 21 0"/>
    <d v="2017-10-20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1"/>
    <d v="2017-09-14T21:45:22"/>
    <s v="9"/>
    <s v="F0141323"/>
    <m/>
    <m/>
    <s v="HR Payroll 2017 UI 19 0"/>
    <d v="2017-09-22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5.9"/>
    <n v="0"/>
  </r>
  <r>
    <s v="18"/>
    <x v="1"/>
    <d v="2017-09-14T21:40:38"/>
    <s v="9"/>
    <s v="F0141320"/>
    <m/>
    <m/>
    <s v="HR Payroll 2017 UI 19 0"/>
    <d v="2017-09-22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079.22"/>
    <n v="0"/>
  </r>
  <r>
    <s v="18"/>
    <x v="3"/>
    <d v="2017-11-22T21:45:17"/>
    <s v="9"/>
    <s v="F0142184"/>
    <m/>
    <m/>
    <s v="HR Payroll 2017 UI 24 0"/>
    <d v="2017-12-01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3"/>
    <d v="2017-11-22T21:40:25"/>
    <s v="9"/>
    <s v="F0142181"/>
    <m/>
    <m/>
    <s v="HR Payroll 2017 UI 24 0"/>
    <d v="2017-12-01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3"/>
    <d v="2017-12-21T14:15:59"/>
    <s v="9"/>
    <s v="F0142579"/>
    <m/>
    <m/>
    <s v="HR Payroll 2017 UI 26 0"/>
    <d v="2017-12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3"/>
    <d v="2017-12-07T21:42:44"/>
    <s v="9"/>
    <s v="F0142374"/>
    <m/>
    <m/>
    <s v="HR Payroll 2017 UI 25 0"/>
    <d v="2017-12-15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3"/>
    <d v="2017-12-07T21:47:06"/>
    <s v="9"/>
    <s v="F0142377"/>
    <m/>
    <m/>
    <s v="HR Payroll 2017 UI 25 0"/>
    <d v="2017-12-15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0"/>
    <d v="2017-11-09T21:44:55"/>
    <s v="9"/>
    <s v="F0142017"/>
    <m/>
    <m/>
    <s v="HR Payroll 2017 UI 23 0"/>
    <d v="2017-11-17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0"/>
    <d v="2017-10-26T21:46:49"/>
    <s v="9"/>
    <s v="F0141838"/>
    <m/>
    <m/>
    <s v="HR Payroll 2017 UI 22 0"/>
    <d v="2017-11-0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0"/>
    <d v="2017-11-30T13:04:34"/>
    <s v="9"/>
    <s v="F0142265"/>
    <m/>
    <m/>
    <s v="HR Payroll 2016 UI 26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34"/>
    <s v="9"/>
    <s v="F0142265"/>
    <m/>
    <m/>
    <s v="HR Payroll 2016 UI 26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5"/>
    <s v="9"/>
    <s v="F0142266"/>
    <m/>
    <m/>
    <s v="HR Payroll 2016 UI 27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5"/>
    <s v="9"/>
    <s v="F0142266"/>
    <m/>
    <m/>
    <s v="HR Payroll 2016 UI 27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35"/>
    <s v="9"/>
    <s v="F0142266"/>
    <m/>
    <m/>
    <s v="HR Payroll 2016 UI 27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36"/>
    <s v="9"/>
    <s v="F0142266"/>
    <m/>
    <m/>
    <s v="HR Payroll 2016 UI 27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7"/>
    <s v="9"/>
    <s v="F0142267"/>
    <m/>
    <m/>
    <s v="HR Payroll 2017 UI 1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8"/>
    <s v="9"/>
    <s v="F0142267"/>
    <m/>
    <m/>
    <s v="HR Payroll 2017 UI 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38"/>
    <s v="9"/>
    <s v="F0142267"/>
    <m/>
    <m/>
    <s v="HR Payroll 2017 UI 1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38"/>
    <s v="9"/>
    <s v="F0142267"/>
    <m/>
    <m/>
    <s v="HR Payroll 2017 UI 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9"/>
    <s v="9"/>
    <s v="F0142268"/>
    <m/>
    <m/>
    <s v="HR Payroll 2017 UI 2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9"/>
    <s v="9"/>
    <s v="F0142268"/>
    <m/>
    <m/>
    <s v="HR Payroll 2017 UI 2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0"/>
    <s v="9"/>
    <s v="F0142268"/>
    <m/>
    <m/>
    <s v="HR Payroll 2017 UI 2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40"/>
    <s v="9"/>
    <s v="F0142268"/>
    <m/>
    <m/>
    <s v="HR Payroll 2017 UI 2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1"/>
    <s v="9"/>
    <s v="F0142269"/>
    <m/>
    <m/>
    <s v="HR Payroll 2017 UI 3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41"/>
    <s v="9"/>
    <s v="F0142269"/>
    <m/>
    <m/>
    <s v="HR Payroll 2017 UI 3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1"/>
    <s v="9"/>
    <s v="F0142269"/>
    <m/>
    <m/>
    <s v="HR Payroll 2017 UI 3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42"/>
    <s v="9"/>
    <s v="F0142269"/>
    <m/>
    <m/>
    <s v="HR Payroll 2017 UI 3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3"/>
    <s v="9"/>
    <s v="F0142270"/>
    <m/>
    <m/>
    <s v="HR Payroll 2017 UI 4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3"/>
    <s v="9"/>
    <s v="F0142270"/>
    <m/>
    <m/>
    <s v="HR Payroll 2017 UI 4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4"/>
    <s v="9"/>
    <s v="F0142271"/>
    <m/>
    <m/>
    <s v="HR Payroll 2017 UI 5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4"/>
    <s v="9"/>
    <s v="F0142271"/>
    <m/>
    <m/>
    <s v="HR Payroll 2017 UI 5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3"/>
    <d v="2017-12-21T14:10:41"/>
    <s v="9"/>
    <s v="F0142576"/>
    <m/>
    <m/>
    <s v="HR Payroll 2017 UI 26 0"/>
    <d v="2017-12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0"/>
    <d v="2017-11-30T13:04:45"/>
    <s v="9"/>
    <s v="F0142272"/>
    <m/>
    <m/>
    <s v="HR Payroll 2017 UI 6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5"/>
    <s v="9"/>
    <s v="F0142272"/>
    <m/>
    <m/>
    <s v="HR Payroll 2017 UI 6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6"/>
    <s v="9"/>
    <s v="F0142273"/>
    <m/>
    <m/>
    <s v="HR Payroll 2017 UI 7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6"/>
    <s v="9"/>
    <s v="F0142273"/>
    <m/>
    <m/>
    <s v="HR Payroll 2017 UI 7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7"/>
    <s v="9"/>
    <s v="F0142274"/>
    <m/>
    <m/>
    <s v="HR Payroll 2017 UI 8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7"/>
    <s v="9"/>
    <s v="F0142274"/>
    <m/>
    <m/>
    <s v="HR Payroll 2017 UI 8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8"/>
    <s v="9"/>
    <s v="F0142275"/>
    <m/>
    <m/>
    <s v="HR Payroll 2017 UI 9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48"/>
    <s v="9"/>
    <s v="F0142275"/>
    <m/>
    <m/>
    <s v="HR Payroll 2017 UI 9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49"/>
    <s v="9"/>
    <s v="F0142276"/>
    <m/>
    <m/>
    <s v="HR Payroll 2017 UI 10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50"/>
    <s v="9"/>
    <s v="F0142276"/>
    <m/>
    <m/>
    <s v="HR Payroll 2017 UI 10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51"/>
    <s v="9"/>
    <s v="F0142277"/>
    <m/>
    <m/>
    <s v="HR Payroll 2017 UI 1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51"/>
    <s v="9"/>
    <s v="F0142277"/>
    <m/>
    <m/>
    <s v="HR Payroll 2017 UI 1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20"/>
    <s v="9"/>
    <s v="F0142258"/>
    <m/>
    <m/>
    <s v="HR Payroll 2016 UI 19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.7"/>
    <n v="0"/>
  </r>
  <r>
    <s v="18"/>
    <x v="0"/>
    <d v="2017-11-30T13:04:20"/>
    <s v="9"/>
    <s v="F0142258"/>
    <m/>
    <m/>
    <s v="HR Payroll 2016 UI 19 4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.7"/>
    <n v="0"/>
  </r>
  <r>
    <s v="18"/>
    <x v="0"/>
    <d v="2017-11-30T13:04:20"/>
    <s v="9"/>
    <s v="F0142258"/>
    <m/>
    <m/>
    <s v="HR Payroll 2016 UI 19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184.68"/>
    <n v="0"/>
  </r>
  <r>
    <s v="18"/>
    <x v="0"/>
    <d v="2017-11-30T13:04:21"/>
    <s v="9"/>
    <s v="F0142258"/>
    <m/>
    <m/>
    <s v="HR Payroll 2016 UI 19 4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84.68"/>
    <n v="0"/>
  </r>
  <r>
    <s v="18"/>
    <x v="0"/>
    <d v="2017-11-30T13:04:22"/>
    <s v="9"/>
    <s v="F0142259"/>
    <m/>
    <m/>
    <s v="HR Payroll 2016 UI 20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23"/>
    <s v="9"/>
    <s v="F0142259"/>
    <m/>
    <m/>
    <s v="HR Payroll 2016 UI 20 4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23"/>
    <s v="9"/>
    <s v="F0142259"/>
    <m/>
    <m/>
    <s v="HR Payroll 2016 UI 20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23"/>
    <s v="9"/>
    <s v="F0142259"/>
    <m/>
    <m/>
    <s v="HR Payroll 2016 UI 20 4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24"/>
    <s v="9"/>
    <s v="F0142260"/>
    <m/>
    <m/>
    <s v="HR Payroll 2016 UI 21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24"/>
    <s v="9"/>
    <s v="F0142260"/>
    <m/>
    <m/>
    <s v="HR Payroll 2016 UI 2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25"/>
    <s v="9"/>
    <s v="F0142260"/>
    <m/>
    <m/>
    <s v="HR Payroll 2016 UI 21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25"/>
    <s v="9"/>
    <s v="F0142260"/>
    <m/>
    <m/>
    <s v="HR Payroll 2016 UI 21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26"/>
    <s v="9"/>
    <s v="F0142261"/>
    <m/>
    <m/>
    <s v="HR Payroll 2016 UI 22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26"/>
    <s v="9"/>
    <s v="F0142261"/>
    <m/>
    <m/>
    <s v="HR Payroll 2016 UI 22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26"/>
    <s v="9"/>
    <s v="F0142261"/>
    <m/>
    <m/>
    <s v="HR Payroll 2016 UI 22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27"/>
    <s v="9"/>
    <s v="F0142261"/>
    <m/>
    <m/>
    <s v="HR Payroll 2016 UI 22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28"/>
    <s v="9"/>
    <s v="F0142262"/>
    <m/>
    <m/>
    <s v="HR Payroll 2016 UI 23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28"/>
    <s v="9"/>
    <s v="F0142262"/>
    <m/>
    <m/>
    <s v="HR Payroll 2016 UI 23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28"/>
    <s v="9"/>
    <s v="F0142262"/>
    <m/>
    <m/>
    <s v="HR Payroll 2016 UI 23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28"/>
    <s v="9"/>
    <s v="F0142262"/>
    <m/>
    <m/>
    <s v="HR Payroll 2016 UI 23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0"/>
    <s v="9"/>
    <s v="F0142263"/>
    <m/>
    <m/>
    <s v="HR Payroll 2016 UI 24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0"/>
    <s v="9"/>
    <s v="F0142263"/>
    <m/>
    <m/>
    <s v="HR Payroll 2016 UI 24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30"/>
    <s v="9"/>
    <s v="F0142263"/>
    <m/>
    <m/>
    <s v="HR Payroll 2016 UI 24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30"/>
    <s v="9"/>
    <s v="F0142263"/>
    <m/>
    <m/>
    <s v="HR Payroll 2016 UI 24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1"/>
    <s v="9"/>
    <s v="F0142264"/>
    <m/>
    <m/>
    <s v="HR Payroll 2016 UI 25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2"/>
    <s v="9"/>
    <s v="F0142264"/>
    <m/>
    <m/>
    <s v="HR Payroll 2016 UI 25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0"/>
    <d v="2017-11-30T13:04:32"/>
    <s v="9"/>
    <s v="F0142264"/>
    <m/>
    <m/>
    <s v="HR Payroll 2016 UI 25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369.36"/>
    <n v="0"/>
  </r>
  <r>
    <s v="18"/>
    <x v="0"/>
    <d v="2017-11-30T13:04:32"/>
    <s v="9"/>
    <s v="F0142264"/>
    <m/>
    <m/>
    <s v="HR Payroll 2016 UI 25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69.36"/>
    <n v="0"/>
  </r>
  <r>
    <s v="18"/>
    <x v="0"/>
    <d v="2017-11-30T13:04:33"/>
    <s v="9"/>
    <s v="F0142265"/>
    <m/>
    <m/>
    <s v="HR Payroll 2016 UI 26 1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-"/>
    <n v="0"/>
    <n v="0"/>
    <n v="-7.39"/>
    <n v="0"/>
  </r>
  <r>
    <s v="18"/>
    <x v="0"/>
    <d v="2017-11-30T13:04:34"/>
    <s v="9"/>
    <s v="F0142265"/>
    <m/>
    <m/>
    <s v="HR Payroll 2016 UI 26 2"/>
    <d v="2017-11-2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7.39"/>
    <n v="0"/>
  </r>
  <r>
    <s v="18"/>
    <x v="5"/>
    <d v="2018-02-15T21:45:57"/>
    <s v="9"/>
    <s v="F0143642"/>
    <m/>
    <m/>
    <s v="HR Payroll 2018 UI 4 0"/>
    <d v="2018-02-2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  <r>
    <s v="18"/>
    <x v="4"/>
    <d v="2018-01-18T21:50:53"/>
    <s v="9"/>
    <s v="F0143205"/>
    <m/>
    <m/>
    <s v="HR Payroll 2018 UI 2 0"/>
    <d v="2018-01-2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299.22"/>
    <n v="0"/>
  </r>
  <r>
    <s v="18"/>
    <x v="4"/>
    <d v="2018-01-18T21:55:43"/>
    <s v="9"/>
    <s v="F0143208"/>
    <m/>
    <m/>
    <s v="HR Payroll 2018 UI 2 0"/>
    <d v="2018-01-2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1.18"/>
    <n v="0"/>
  </r>
  <r>
    <s v="18"/>
    <x v="4"/>
    <d v="2018-01-04T21:59:16"/>
    <s v="9"/>
    <s v="F0142861"/>
    <m/>
    <m/>
    <s v="HR Payroll 2018 UI 1 0"/>
    <d v="2018-01-12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4.54"/>
    <n v="0"/>
  </r>
  <r>
    <s v="18"/>
    <x v="4"/>
    <d v="2018-01-04T22:05:15"/>
    <s v="9"/>
    <s v="F0142863"/>
    <m/>
    <m/>
    <s v="HR Payroll 2018 UI 1 0"/>
    <d v="2018-01-12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75"/>
    <n v="0"/>
  </r>
  <r>
    <s v="18"/>
    <x v="5"/>
    <d v="2018-02-15T21:49:54"/>
    <s v="9"/>
    <s v="F0143645"/>
    <m/>
    <m/>
    <s v="HR Payroll 2018 UI 4 0"/>
    <d v="2018-02-2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5"/>
    <d v="2018-02-01T21:43:11"/>
    <s v="9"/>
    <s v="F0143427"/>
    <m/>
    <m/>
    <s v="HR Payroll 2018 UI 3 0"/>
    <d v="2018-02-0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  <r>
    <s v="18"/>
    <x v="5"/>
    <d v="2018-02-01T21:47:03"/>
    <s v="9"/>
    <s v="F0143430"/>
    <m/>
    <m/>
    <s v="HR Payroll 2018 UI 3 0"/>
    <d v="2018-02-0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6"/>
    <d v="2018-04-12T21:42:55"/>
    <s v="9"/>
    <s v="F0144482"/>
    <m/>
    <m/>
    <s v="HR Payroll 2018 UI 8 0"/>
    <d v="2018-04-20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  <r>
    <s v="18"/>
    <x v="6"/>
    <d v="2018-04-12T21:47:53"/>
    <s v="9"/>
    <s v="F0144485"/>
    <m/>
    <m/>
    <s v="HR Payroll 2018 UI 8 0"/>
    <d v="2018-04-20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7"/>
    <d v="2018-03-01T21:48:24"/>
    <s v="9"/>
    <s v="F0143870"/>
    <m/>
    <m/>
    <s v="HR Payroll 2018 UI 5 0"/>
    <d v="2018-03-0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7"/>
    <d v="2018-03-01T21:43:24"/>
    <s v="9"/>
    <s v="F0143867"/>
    <m/>
    <m/>
    <s v="HR Payroll 2018 UI 5 0"/>
    <d v="2018-03-09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  <r>
    <s v="18"/>
    <x v="7"/>
    <d v="2018-03-15T21:48:00"/>
    <s v="9"/>
    <s v="F0144051"/>
    <m/>
    <m/>
    <s v="HR Payroll 2018 UI 6 0"/>
    <d v="2018-03-2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  <r>
    <s v="18"/>
    <x v="7"/>
    <d v="2018-03-15T21:52:41"/>
    <s v="9"/>
    <s v="F0144054"/>
    <m/>
    <m/>
    <s v="HR Payroll 2018 UI 6 0"/>
    <d v="2018-03-23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8"/>
    <d v="2018-04-26T21:50:35"/>
    <s v="9"/>
    <s v="F0144711"/>
    <m/>
    <m/>
    <s v="HR Payroll 2018 UI 9 0"/>
    <d v="2018-05-04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26.67"/>
    <n v="0"/>
  </r>
  <r>
    <s v="18"/>
    <x v="8"/>
    <d v="2018-04-26T21:46:01"/>
    <s v="9"/>
    <s v="F0144708"/>
    <m/>
    <m/>
    <s v="HR Payroll 2018 UI 9 0"/>
    <d v="2018-05-04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111.31"/>
    <n v="0"/>
  </r>
  <r>
    <s v="18"/>
    <x v="6"/>
    <d v="2018-03-29T21:49:11"/>
    <s v="9"/>
    <s v="F0144283"/>
    <m/>
    <m/>
    <s v="HR Payroll 2018 UI 7 0"/>
    <d v="2018-04-0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35.619999999999997"/>
    <n v="0"/>
  </r>
  <r>
    <s v="18"/>
    <x v="6"/>
    <d v="2018-03-29T21:45:05"/>
    <s v="9"/>
    <s v="F0144280"/>
    <m/>
    <m/>
    <s v="HR Payroll 2018 UI 7 0"/>
    <d v="2018-04-06T00:00:00"/>
    <s v="GRIC"/>
    <s v="D4"/>
    <s v="Grants &amp; Contracts"/>
    <s v="D4G119"/>
    <s v="USNRC NRC Fellowship"/>
    <s v="M022I"/>
    <s v="University Outreach - Idaho Falls"/>
    <n v="501"/>
    <s v="Center for Advanced Energy Studies"/>
    <s v="CAK119"/>
    <s v="USNRC NRC Fellowship"/>
    <s v="09"/>
    <s v="Overhead"/>
    <x v="9"/>
    <x v="7"/>
    <s v="NESACA"/>
    <s v="NE Salaries"/>
    <s v="+"/>
    <n v="0"/>
    <n v="0"/>
    <n v="1483.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FY '18 Total" updatedVersion="6" minRefreshableVersion="3" useAutoFormatting="1" itemPrintTitles="1" createdVersion="6" indent="0" outline="1" outlineData="1" multipleFieldFilters="0" rowHeaderCaption="Categories" colHeaderCaption="Fiscal Period">
  <location ref="A3:M25" firstHeaderRow="1" firstDataRow="2" firstDataCol="1"/>
  <pivotFields count="31">
    <pivotField showAll="0" defaultSubtotal="0"/>
    <pivotField axis="axisCol" showAll="0" defaultSubtotal="0">
      <items count="11">
        <item n="Jul '17" x="9"/>
        <item n="Aug '17" x="10"/>
        <item n="Sept '17" x="1"/>
        <item n="Oct '17" x="2"/>
        <item n="Nov '17" x="0"/>
        <item n="Dec '17" x="3"/>
        <item n="Jan '18" x="4"/>
        <item n="Feb '18" x="5"/>
        <item n="Mar '18" x="7"/>
        <item n="Apr '18" x="6"/>
        <item n="May '18" x="8"/>
      </items>
    </pivotField>
    <pivotField numFmtId="22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showAll="0" defaultSubtotal="0">
      <items count="10">
        <item x="7"/>
        <item x="1"/>
        <item x="6"/>
        <item x="8"/>
        <item x="5"/>
        <item x="2"/>
        <item x="0"/>
        <item x="9"/>
        <item x="4"/>
        <item x="3"/>
      </items>
    </pivotField>
    <pivotField axis="axisRow" showAll="0" defaultSubtotal="0">
      <items count="8">
        <item x="1"/>
        <item x="3"/>
        <item x="7"/>
        <item x="2"/>
        <item x="0"/>
        <item x="6"/>
        <item x="5"/>
        <item x="4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2">
    <field x="22"/>
    <field x="23"/>
  </rowFields>
  <rowItems count="21">
    <i>
      <x/>
    </i>
    <i r="1">
      <x v="3"/>
    </i>
    <i>
      <x v="1"/>
    </i>
    <i r="1">
      <x/>
    </i>
    <i>
      <x v="2"/>
    </i>
    <i r="1">
      <x v="5"/>
    </i>
    <i>
      <x v="3"/>
    </i>
    <i r="1">
      <x v="2"/>
    </i>
    <i>
      <x v="4"/>
    </i>
    <i r="1">
      <x v="6"/>
    </i>
    <i>
      <x v="5"/>
    </i>
    <i r="1">
      <x v="3"/>
    </i>
    <i>
      <x v="6"/>
    </i>
    <i r="1">
      <x v="4"/>
    </i>
    <i>
      <x v="7"/>
    </i>
    <i r="1">
      <x v="2"/>
    </i>
    <i>
      <x v="8"/>
    </i>
    <i r="1">
      <x v="7"/>
    </i>
    <i>
      <x v="9"/>
    </i>
    <i r="1">
      <x v="1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YTD" fld="29" baseField="0" baseItem="0" numFmtId="43"/>
  </dataFields>
  <formats count="4">
    <format dxfId="7">
      <pivotArea outline="0" collapsedLevelsAreSubtotals="1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Col="1" outline="0" fieldPosition="0"/>
    </format>
    <format dxfId="4">
      <pivotArea field="1" type="button" dataOnly="0" labelOnly="1" outline="0" axis="axisCol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AE37" totalsRowShown="0">
  <autoFilter ref="A1:AE37"/>
  <tableColumns count="31">
    <tableColumn id="1" name="Fiscal Year"/>
    <tableColumn id="2" name="Fiscal Period"/>
    <tableColumn id="3" name="Activity Date" dataDxfId="3"/>
    <tableColumn id="4" name="Chart"/>
    <tableColumn id="5" name="Document Code"/>
    <tableColumn id="6" name="Document Reference"/>
    <tableColumn id="7" name="Encumbrance Number"/>
    <tableColumn id="8" name="Transaction Description"/>
    <tableColumn id="9" name="Transaction Date" dataDxfId="2"/>
    <tableColumn id="10" name="Transaction Type"/>
    <tableColumn id="11" name="Fund Type"/>
    <tableColumn id="12" name="Fund Type Title"/>
    <tableColumn id="13" name="Fund"/>
    <tableColumn id="14" name="Fund Title"/>
    <tableColumn id="15" name="Mid Level"/>
    <tableColumn id="16" name="Mid Level Title"/>
    <tableColumn id="17" name="Department"/>
    <tableColumn id="18" name="Department Title"/>
    <tableColumn id="19" name="Organization"/>
    <tableColumn id="20" name="Organization Title"/>
    <tableColumn id="21" name="PE"/>
    <tableColumn id="22" name="PE Title"/>
    <tableColumn id="23" name="Account"/>
    <tableColumn id="24" name="Account Title"/>
    <tableColumn id="25" name="Activity Code"/>
    <tableColumn id="26" name="Activity Code Title"/>
    <tableColumn id="27" name="Dr Cr"/>
    <tableColumn id="28" name="Original Budget"/>
    <tableColumn id="29" name="Adjusted Budget"/>
    <tableColumn id="30" name="YTD"/>
    <tableColumn id="31" name="Encumbran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E4" totalsRowShown="0">
  <autoFilter ref="A1:AE4"/>
  <tableColumns count="31">
    <tableColumn id="1" name="Fiscal Year"/>
    <tableColumn id="2" name="Fiscal Period"/>
    <tableColumn id="3" name="Activity Date" dataDxfId="1"/>
    <tableColumn id="4" name="Chart"/>
    <tableColumn id="5" name="Document Code"/>
    <tableColumn id="6" name="Document Reference"/>
    <tableColumn id="7" name="Encumbrance Number"/>
    <tableColumn id="8" name="Transaction Description"/>
    <tableColumn id="9" name="Transaction Date" dataDxfId="0"/>
    <tableColumn id="10" name="Transaction Type"/>
    <tableColumn id="11" name="Fund Type"/>
    <tableColumn id="12" name="Fund Type Title"/>
    <tableColumn id="13" name="Fund"/>
    <tableColumn id="14" name="Fund Title"/>
    <tableColumn id="15" name="Mid Level"/>
    <tableColumn id="16" name="Mid Level Title"/>
    <tableColumn id="17" name="Department"/>
    <tableColumn id="18" name="Department Title"/>
    <tableColumn id="19" name="Organization"/>
    <tableColumn id="20" name="Organization Title"/>
    <tableColumn id="21" name="PE"/>
    <tableColumn id="22" name="PE Title"/>
    <tableColumn id="23" name="Account"/>
    <tableColumn id="24" name="Account Title"/>
    <tableColumn id="25" name="Activity Code"/>
    <tableColumn id="26" name="Activity Code Title"/>
    <tableColumn id="27" name="Dr Cr"/>
    <tableColumn id="28" name="Original Budget"/>
    <tableColumn id="29" name="Adjusted Budget"/>
    <tableColumn id="30" name="YTD"/>
    <tableColumn id="31" name="Encumbran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sqref="A1:AE37"/>
    </sheetView>
  </sheetViews>
  <sheetFormatPr defaultRowHeight="15" x14ac:dyDescent="0.25"/>
  <cols>
    <col min="1" max="1" width="12.42578125" customWidth="1"/>
    <col min="2" max="2" width="14.28515625" customWidth="1"/>
    <col min="3" max="3" width="14.42578125" customWidth="1"/>
    <col min="5" max="5" width="17.28515625" customWidth="1"/>
    <col min="6" max="6" width="21.85546875" customWidth="1"/>
    <col min="7" max="7" width="22.7109375" customWidth="1"/>
    <col min="8" max="8" width="23.85546875" customWidth="1"/>
    <col min="9" max="9" width="17.85546875" customWidth="1"/>
    <col min="10" max="10" width="18" customWidth="1"/>
    <col min="11" max="11" width="12.28515625" customWidth="1"/>
    <col min="12" max="12" width="16.7109375" customWidth="1"/>
    <col min="14" max="14" width="12" customWidth="1"/>
    <col min="15" max="15" width="11.85546875" customWidth="1"/>
    <col min="16" max="16" width="16.28515625" customWidth="1"/>
    <col min="17" max="17" width="13.85546875" customWidth="1"/>
    <col min="18" max="18" width="18.28515625" customWidth="1"/>
    <col min="19" max="19" width="14.42578125" customWidth="1"/>
    <col min="20" max="20" width="18.85546875" customWidth="1"/>
    <col min="22" max="22" width="9.7109375" customWidth="1"/>
    <col min="23" max="23" width="10.28515625" customWidth="1"/>
    <col min="24" max="24" width="14.7109375" customWidth="1"/>
    <col min="25" max="25" width="14.85546875" customWidth="1"/>
    <col min="26" max="26" width="19.28515625" customWidth="1"/>
    <col min="28" max="28" width="16.85546875" customWidth="1"/>
    <col min="29" max="29" width="17.85546875" customWidth="1"/>
    <col min="31" max="31" width="1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246</v>
      </c>
      <c r="B2" t="s">
        <v>247</v>
      </c>
      <c r="C2" s="1">
        <v>43069.54482638889</v>
      </c>
      <c r="D2" t="s">
        <v>248</v>
      </c>
      <c r="E2" t="s">
        <v>113</v>
      </c>
      <c r="H2" t="s">
        <v>115</v>
      </c>
      <c r="I2" s="2">
        <v>43068</v>
      </c>
      <c r="J2" t="s">
        <v>143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>
        <v>501</v>
      </c>
      <c r="R2" t="s">
        <v>40</v>
      </c>
      <c r="S2" t="s">
        <v>41</v>
      </c>
      <c r="T2" t="s">
        <v>37</v>
      </c>
      <c r="U2" t="s">
        <v>222</v>
      </c>
      <c r="V2" t="s">
        <v>141</v>
      </c>
      <c r="W2" t="s">
        <v>227</v>
      </c>
      <c r="X2" t="s">
        <v>141</v>
      </c>
      <c r="Y2" t="s">
        <v>44</v>
      </c>
      <c r="Z2" t="s">
        <v>45</v>
      </c>
      <c r="AA2" t="s">
        <v>46</v>
      </c>
      <c r="AB2">
        <v>0</v>
      </c>
      <c r="AC2">
        <v>0</v>
      </c>
      <c r="AD2">
        <v>777.6</v>
      </c>
      <c r="AE2">
        <v>0</v>
      </c>
    </row>
    <row r="3" spans="1:31" x14ac:dyDescent="0.25">
      <c r="A3" t="s">
        <v>246</v>
      </c>
      <c r="B3" t="s">
        <v>247</v>
      </c>
      <c r="C3" s="1">
        <v>43069.54482638889</v>
      </c>
      <c r="D3" t="s">
        <v>248</v>
      </c>
      <c r="E3" t="s">
        <v>113</v>
      </c>
      <c r="H3" t="s">
        <v>114</v>
      </c>
      <c r="I3" s="2">
        <v>43068</v>
      </c>
      <c r="J3" t="s">
        <v>143</v>
      </c>
      <c r="K3" t="s">
        <v>34</v>
      </c>
      <c r="L3" t="s">
        <v>35</v>
      </c>
      <c r="M3" t="s">
        <v>36</v>
      </c>
      <c r="N3" t="s">
        <v>37</v>
      </c>
      <c r="O3" t="s">
        <v>38</v>
      </c>
      <c r="P3" t="s">
        <v>39</v>
      </c>
      <c r="Q3">
        <v>501</v>
      </c>
      <c r="R3" t="s">
        <v>40</v>
      </c>
      <c r="S3" t="s">
        <v>41</v>
      </c>
      <c r="T3" t="s">
        <v>37</v>
      </c>
      <c r="U3" t="s">
        <v>222</v>
      </c>
      <c r="V3" t="s">
        <v>141</v>
      </c>
      <c r="W3" t="s">
        <v>227</v>
      </c>
      <c r="X3" t="s">
        <v>141</v>
      </c>
      <c r="Y3" t="s">
        <v>44</v>
      </c>
      <c r="Z3" t="s">
        <v>45</v>
      </c>
      <c r="AA3" t="s">
        <v>65</v>
      </c>
      <c r="AB3">
        <v>0</v>
      </c>
      <c r="AC3">
        <v>0</v>
      </c>
      <c r="AD3">
        <v>-777.6</v>
      </c>
      <c r="AE3">
        <v>0</v>
      </c>
    </row>
    <row r="4" spans="1:31" x14ac:dyDescent="0.25">
      <c r="A4" t="s">
        <v>246</v>
      </c>
      <c r="B4" t="s">
        <v>247</v>
      </c>
      <c r="C4" s="1">
        <v>43069.544803240744</v>
      </c>
      <c r="D4" t="s">
        <v>248</v>
      </c>
      <c r="E4" t="s">
        <v>110</v>
      </c>
      <c r="H4" t="s">
        <v>112</v>
      </c>
      <c r="I4" s="2">
        <v>43068</v>
      </c>
      <c r="J4" t="s">
        <v>143</v>
      </c>
      <c r="K4" t="s">
        <v>34</v>
      </c>
      <c r="L4" t="s">
        <v>35</v>
      </c>
      <c r="M4" t="s">
        <v>36</v>
      </c>
      <c r="N4" t="s">
        <v>37</v>
      </c>
      <c r="O4" t="s">
        <v>38</v>
      </c>
      <c r="P4" t="s">
        <v>39</v>
      </c>
      <c r="Q4">
        <v>501</v>
      </c>
      <c r="R4" t="s">
        <v>40</v>
      </c>
      <c r="S4" t="s">
        <v>41</v>
      </c>
      <c r="T4" t="s">
        <v>37</v>
      </c>
      <c r="U4" t="s">
        <v>222</v>
      </c>
      <c r="V4" t="s">
        <v>141</v>
      </c>
      <c r="W4" t="s">
        <v>227</v>
      </c>
      <c r="X4" t="s">
        <v>141</v>
      </c>
      <c r="Y4" t="s">
        <v>44</v>
      </c>
      <c r="Z4" t="s">
        <v>45</v>
      </c>
      <c r="AA4" t="s">
        <v>46</v>
      </c>
      <c r="AB4">
        <v>0</v>
      </c>
      <c r="AC4">
        <v>0</v>
      </c>
      <c r="AD4">
        <v>777.6</v>
      </c>
      <c r="AE4">
        <v>0</v>
      </c>
    </row>
    <row r="5" spans="1:31" x14ac:dyDescent="0.25">
      <c r="A5" t="s">
        <v>246</v>
      </c>
      <c r="B5" t="s">
        <v>247</v>
      </c>
      <c r="C5" s="1">
        <v>43069.544803240744</v>
      </c>
      <c r="D5" t="s">
        <v>248</v>
      </c>
      <c r="E5" t="s">
        <v>110</v>
      </c>
      <c r="H5" t="s">
        <v>111</v>
      </c>
      <c r="I5" s="2">
        <v>43068</v>
      </c>
      <c r="J5" t="s">
        <v>143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>
        <v>501</v>
      </c>
      <c r="R5" t="s">
        <v>40</v>
      </c>
      <c r="S5" t="s">
        <v>41</v>
      </c>
      <c r="T5" t="s">
        <v>37</v>
      </c>
      <c r="U5" t="s">
        <v>222</v>
      </c>
      <c r="V5" t="s">
        <v>141</v>
      </c>
      <c r="W5" t="s">
        <v>227</v>
      </c>
      <c r="X5" t="s">
        <v>141</v>
      </c>
      <c r="Y5" t="s">
        <v>44</v>
      </c>
      <c r="Z5" t="s">
        <v>45</v>
      </c>
      <c r="AA5" t="s">
        <v>65</v>
      </c>
      <c r="AB5">
        <v>0</v>
      </c>
      <c r="AC5">
        <v>0</v>
      </c>
      <c r="AD5">
        <v>-777.6</v>
      </c>
      <c r="AE5">
        <v>0</v>
      </c>
    </row>
    <row r="6" spans="1:31" x14ac:dyDescent="0.25">
      <c r="A6" t="s">
        <v>246</v>
      </c>
      <c r="B6" t="s">
        <v>247</v>
      </c>
      <c r="C6" s="1">
        <v>43069.54478009259</v>
      </c>
      <c r="D6" t="s">
        <v>248</v>
      </c>
      <c r="E6" t="s">
        <v>107</v>
      </c>
      <c r="H6" t="s">
        <v>109</v>
      </c>
      <c r="I6" s="2">
        <v>43068</v>
      </c>
      <c r="J6" t="s">
        <v>143</v>
      </c>
      <c r="K6" t="s">
        <v>34</v>
      </c>
      <c r="L6" t="s">
        <v>35</v>
      </c>
      <c r="M6" t="s">
        <v>36</v>
      </c>
      <c r="N6" t="s">
        <v>37</v>
      </c>
      <c r="O6" t="s">
        <v>38</v>
      </c>
      <c r="P6" t="s">
        <v>39</v>
      </c>
      <c r="Q6">
        <v>501</v>
      </c>
      <c r="R6" t="s">
        <v>40</v>
      </c>
      <c r="S6" t="s">
        <v>41</v>
      </c>
      <c r="T6" t="s">
        <v>37</v>
      </c>
      <c r="U6" t="s">
        <v>222</v>
      </c>
      <c r="V6" t="s">
        <v>141</v>
      </c>
      <c r="W6" t="s">
        <v>227</v>
      </c>
      <c r="X6" t="s">
        <v>141</v>
      </c>
      <c r="Y6" t="s">
        <v>44</v>
      </c>
      <c r="Z6" t="s">
        <v>45</v>
      </c>
      <c r="AA6" t="s">
        <v>46</v>
      </c>
      <c r="AB6">
        <v>0</v>
      </c>
      <c r="AC6">
        <v>0</v>
      </c>
      <c r="AD6">
        <v>777.6</v>
      </c>
      <c r="AE6">
        <v>0</v>
      </c>
    </row>
    <row r="7" spans="1:31" x14ac:dyDescent="0.25">
      <c r="A7" t="s">
        <v>246</v>
      </c>
      <c r="B7" t="s">
        <v>247</v>
      </c>
      <c r="C7" s="1">
        <v>43069.54478009259</v>
      </c>
      <c r="D7" t="s">
        <v>248</v>
      </c>
      <c r="E7" t="s">
        <v>107</v>
      </c>
      <c r="H7" t="s">
        <v>108</v>
      </c>
      <c r="I7" s="2">
        <v>43068</v>
      </c>
      <c r="J7" t="s">
        <v>143</v>
      </c>
      <c r="K7" t="s">
        <v>34</v>
      </c>
      <c r="L7" t="s">
        <v>35</v>
      </c>
      <c r="M7" t="s">
        <v>36</v>
      </c>
      <c r="N7" t="s">
        <v>37</v>
      </c>
      <c r="O7" t="s">
        <v>38</v>
      </c>
      <c r="P7" t="s">
        <v>39</v>
      </c>
      <c r="Q7">
        <v>501</v>
      </c>
      <c r="R7" t="s">
        <v>40</v>
      </c>
      <c r="S7" t="s">
        <v>41</v>
      </c>
      <c r="T7" t="s">
        <v>37</v>
      </c>
      <c r="U7" t="s">
        <v>222</v>
      </c>
      <c r="V7" t="s">
        <v>141</v>
      </c>
      <c r="W7" t="s">
        <v>227</v>
      </c>
      <c r="X7" t="s">
        <v>141</v>
      </c>
      <c r="Y7" t="s">
        <v>44</v>
      </c>
      <c r="Z7" t="s">
        <v>45</v>
      </c>
      <c r="AA7" t="s">
        <v>65</v>
      </c>
      <c r="AB7">
        <v>0</v>
      </c>
      <c r="AC7">
        <v>0</v>
      </c>
      <c r="AD7">
        <v>-777.6</v>
      </c>
      <c r="AE7">
        <v>0</v>
      </c>
    </row>
    <row r="8" spans="1:31" x14ac:dyDescent="0.25">
      <c r="A8" t="s">
        <v>246</v>
      </c>
      <c r="B8" t="s">
        <v>247</v>
      </c>
      <c r="C8" s="1">
        <v>43069.544768518521</v>
      </c>
      <c r="D8" t="s">
        <v>248</v>
      </c>
      <c r="E8" t="s">
        <v>104</v>
      </c>
      <c r="H8" t="s">
        <v>106</v>
      </c>
      <c r="I8" s="2">
        <v>43068</v>
      </c>
      <c r="J8" t="s">
        <v>143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>
        <v>501</v>
      </c>
      <c r="R8" t="s">
        <v>40</v>
      </c>
      <c r="S8" t="s">
        <v>41</v>
      </c>
      <c r="T8" t="s">
        <v>37</v>
      </c>
      <c r="U8" t="s">
        <v>222</v>
      </c>
      <c r="V8" t="s">
        <v>141</v>
      </c>
      <c r="W8" t="s">
        <v>227</v>
      </c>
      <c r="X8" t="s">
        <v>141</v>
      </c>
      <c r="Y8" t="s">
        <v>44</v>
      </c>
      <c r="Z8" t="s">
        <v>45</v>
      </c>
      <c r="AA8" t="s">
        <v>46</v>
      </c>
      <c r="AB8">
        <v>0</v>
      </c>
      <c r="AC8">
        <v>0</v>
      </c>
      <c r="AD8">
        <v>777.6</v>
      </c>
      <c r="AE8">
        <v>0</v>
      </c>
    </row>
    <row r="9" spans="1:31" x14ac:dyDescent="0.25">
      <c r="A9" t="s">
        <v>246</v>
      </c>
      <c r="B9" t="s">
        <v>247</v>
      </c>
      <c r="C9" s="1">
        <v>43069.544756944444</v>
      </c>
      <c r="D9" t="s">
        <v>248</v>
      </c>
      <c r="E9" t="s">
        <v>104</v>
      </c>
      <c r="H9" t="s">
        <v>105</v>
      </c>
      <c r="I9" s="2">
        <v>43068</v>
      </c>
      <c r="J9" t="s">
        <v>143</v>
      </c>
      <c r="K9" t="s">
        <v>34</v>
      </c>
      <c r="L9" t="s">
        <v>35</v>
      </c>
      <c r="M9" t="s">
        <v>36</v>
      </c>
      <c r="N9" t="s">
        <v>37</v>
      </c>
      <c r="O9" t="s">
        <v>38</v>
      </c>
      <c r="P9" t="s">
        <v>39</v>
      </c>
      <c r="Q9">
        <v>501</v>
      </c>
      <c r="R9" t="s">
        <v>40</v>
      </c>
      <c r="S9" t="s">
        <v>41</v>
      </c>
      <c r="T9" t="s">
        <v>37</v>
      </c>
      <c r="U9" t="s">
        <v>222</v>
      </c>
      <c r="V9" t="s">
        <v>141</v>
      </c>
      <c r="W9" t="s">
        <v>227</v>
      </c>
      <c r="X9" t="s">
        <v>141</v>
      </c>
      <c r="Y9" t="s">
        <v>44</v>
      </c>
      <c r="Z9" t="s">
        <v>45</v>
      </c>
      <c r="AA9" t="s">
        <v>65</v>
      </c>
      <c r="AB9">
        <v>0</v>
      </c>
      <c r="AC9">
        <v>0</v>
      </c>
      <c r="AD9">
        <v>-777.6</v>
      </c>
      <c r="AE9">
        <v>0</v>
      </c>
    </row>
    <row r="10" spans="1:31" x14ac:dyDescent="0.25">
      <c r="A10" t="s">
        <v>246</v>
      </c>
      <c r="B10" t="s">
        <v>247</v>
      </c>
      <c r="C10" s="1">
        <v>43069.544745370367</v>
      </c>
      <c r="D10" t="s">
        <v>248</v>
      </c>
      <c r="E10" t="s">
        <v>101</v>
      </c>
      <c r="H10" t="s">
        <v>103</v>
      </c>
      <c r="I10" s="2">
        <v>43068</v>
      </c>
      <c r="J10" t="s">
        <v>143</v>
      </c>
      <c r="K10" t="s">
        <v>34</v>
      </c>
      <c r="L10" t="s">
        <v>35</v>
      </c>
      <c r="M10" t="s">
        <v>36</v>
      </c>
      <c r="N10" t="s">
        <v>37</v>
      </c>
      <c r="O10" t="s">
        <v>38</v>
      </c>
      <c r="P10" t="s">
        <v>39</v>
      </c>
      <c r="Q10">
        <v>501</v>
      </c>
      <c r="R10" t="s">
        <v>40</v>
      </c>
      <c r="S10" t="s">
        <v>41</v>
      </c>
      <c r="T10" t="s">
        <v>37</v>
      </c>
      <c r="U10" t="s">
        <v>222</v>
      </c>
      <c r="V10" t="s">
        <v>141</v>
      </c>
      <c r="W10" t="s">
        <v>227</v>
      </c>
      <c r="X10" t="s">
        <v>141</v>
      </c>
      <c r="Y10" t="s">
        <v>44</v>
      </c>
      <c r="Z10" t="s">
        <v>45</v>
      </c>
      <c r="AA10" t="s">
        <v>46</v>
      </c>
      <c r="AB10">
        <v>0</v>
      </c>
      <c r="AC10">
        <v>0</v>
      </c>
      <c r="AD10">
        <v>777.6</v>
      </c>
      <c r="AE10">
        <v>0</v>
      </c>
    </row>
    <row r="11" spans="1:31" x14ac:dyDescent="0.25">
      <c r="A11" t="s">
        <v>246</v>
      </c>
      <c r="B11" t="s">
        <v>247</v>
      </c>
      <c r="C11" s="1">
        <v>43069.544745370367</v>
      </c>
      <c r="D11" t="s">
        <v>248</v>
      </c>
      <c r="E11" t="s">
        <v>101</v>
      </c>
      <c r="H11" t="s">
        <v>102</v>
      </c>
      <c r="I11" s="2">
        <v>43068</v>
      </c>
      <c r="J11" t="s">
        <v>143</v>
      </c>
      <c r="K11" t="s">
        <v>34</v>
      </c>
      <c r="L11" t="s">
        <v>35</v>
      </c>
      <c r="M11" t="s">
        <v>36</v>
      </c>
      <c r="N11" t="s">
        <v>37</v>
      </c>
      <c r="O11" t="s">
        <v>38</v>
      </c>
      <c r="P11" t="s">
        <v>39</v>
      </c>
      <c r="Q11">
        <v>501</v>
      </c>
      <c r="R11" t="s">
        <v>40</v>
      </c>
      <c r="S11" t="s">
        <v>41</v>
      </c>
      <c r="T11" t="s">
        <v>37</v>
      </c>
      <c r="U11" t="s">
        <v>222</v>
      </c>
      <c r="V11" t="s">
        <v>141</v>
      </c>
      <c r="W11" t="s">
        <v>227</v>
      </c>
      <c r="X11" t="s">
        <v>141</v>
      </c>
      <c r="Y11" t="s">
        <v>44</v>
      </c>
      <c r="Z11" t="s">
        <v>45</v>
      </c>
      <c r="AA11" t="s">
        <v>65</v>
      </c>
      <c r="AB11">
        <v>0</v>
      </c>
      <c r="AC11">
        <v>0</v>
      </c>
      <c r="AD11">
        <v>-777.6</v>
      </c>
      <c r="AE11">
        <v>0</v>
      </c>
    </row>
    <row r="12" spans="1:31" x14ac:dyDescent="0.25">
      <c r="A12" t="s">
        <v>246</v>
      </c>
      <c r="B12" t="s">
        <v>247</v>
      </c>
      <c r="C12" s="1">
        <v>43069.544722222221</v>
      </c>
      <c r="D12" t="s">
        <v>248</v>
      </c>
      <c r="E12" t="s">
        <v>98</v>
      </c>
      <c r="H12" t="s">
        <v>100</v>
      </c>
      <c r="I12" s="2">
        <v>43068</v>
      </c>
      <c r="J12" t="s">
        <v>143</v>
      </c>
      <c r="K12" t="s">
        <v>34</v>
      </c>
      <c r="L12" t="s">
        <v>35</v>
      </c>
      <c r="M12" t="s">
        <v>36</v>
      </c>
      <c r="N12" t="s">
        <v>37</v>
      </c>
      <c r="O12" t="s">
        <v>38</v>
      </c>
      <c r="P12" t="s">
        <v>39</v>
      </c>
      <c r="Q12">
        <v>501</v>
      </c>
      <c r="R12" t="s">
        <v>40</v>
      </c>
      <c r="S12" t="s">
        <v>41</v>
      </c>
      <c r="T12" t="s">
        <v>37</v>
      </c>
      <c r="U12" t="s">
        <v>222</v>
      </c>
      <c r="V12" t="s">
        <v>141</v>
      </c>
      <c r="W12" t="s">
        <v>227</v>
      </c>
      <c r="X12" t="s">
        <v>141</v>
      </c>
      <c r="Y12" t="s">
        <v>44</v>
      </c>
      <c r="Z12" t="s">
        <v>45</v>
      </c>
      <c r="AA12" t="s">
        <v>46</v>
      </c>
      <c r="AB12">
        <v>0</v>
      </c>
      <c r="AC12">
        <v>0</v>
      </c>
      <c r="AD12">
        <v>777.6</v>
      </c>
      <c r="AE12">
        <v>0</v>
      </c>
    </row>
    <row r="13" spans="1:31" x14ac:dyDescent="0.25">
      <c r="A13" t="s">
        <v>246</v>
      </c>
      <c r="B13" t="s">
        <v>247</v>
      </c>
      <c r="C13" s="1">
        <v>43069.544722222221</v>
      </c>
      <c r="D13" t="s">
        <v>248</v>
      </c>
      <c r="E13" t="s">
        <v>98</v>
      </c>
      <c r="H13" t="s">
        <v>99</v>
      </c>
      <c r="I13" s="2">
        <v>43068</v>
      </c>
      <c r="J13" t="s">
        <v>143</v>
      </c>
      <c r="K13" t="s">
        <v>34</v>
      </c>
      <c r="L13" t="s">
        <v>35</v>
      </c>
      <c r="M13" t="s">
        <v>36</v>
      </c>
      <c r="N13" t="s">
        <v>37</v>
      </c>
      <c r="O13" t="s">
        <v>38</v>
      </c>
      <c r="P13" t="s">
        <v>39</v>
      </c>
      <c r="Q13">
        <v>501</v>
      </c>
      <c r="R13" t="s">
        <v>40</v>
      </c>
      <c r="S13" t="s">
        <v>41</v>
      </c>
      <c r="T13" t="s">
        <v>37</v>
      </c>
      <c r="U13" t="s">
        <v>222</v>
      </c>
      <c r="V13" t="s">
        <v>141</v>
      </c>
      <c r="W13" t="s">
        <v>227</v>
      </c>
      <c r="X13" t="s">
        <v>141</v>
      </c>
      <c r="Y13" t="s">
        <v>44</v>
      </c>
      <c r="Z13" t="s">
        <v>45</v>
      </c>
      <c r="AA13" t="s">
        <v>65</v>
      </c>
      <c r="AB13">
        <v>0</v>
      </c>
      <c r="AC13">
        <v>0</v>
      </c>
      <c r="AD13">
        <v>-777.6</v>
      </c>
      <c r="AE13">
        <v>0</v>
      </c>
    </row>
    <row r="14" spans="1:31" x14ac:dyDescent="0.25">
      <c r="A14" t="s">
        <v>246</v>
      </c>
      <c r="B14" t="s">
        <v>247</v>
      </c>
      <c r="C14" s="1">
        <v>43069.544699074075</v>
      </c>
      <c r="D14" t="s">
        <v>248</v>
      </c>
      <c r="E14" t="s">
        <v>95</v>
      </c>
      <c r="H14" t="s">
        <v>97</v>
      </c>
      <c r="I14" s="2">
        <v>43068</v>
      </c>
      <c r="J14" t="s">
        <v>143</v>
      </c>
      <c r="K14" t="s">
        <v>34</v>
      </c>
      <c r="L14" t="s">
        <v>35</v>
      </c>
      <c r="M14" t="s">
        <v>36</v>
      </c>
      <c r="N14" t="s">
        <v>37</v>
      </c>
      <c r="O14" t="s">
        <v>38</v>
      </c>
      <c r="P14" t="s">
        <v>39</v>
      </c>
      <c r="Q14">
        <v>501</v>
      </c>
      <c r="R14" t="s">
        <v>40</v>
      </c>
      <c r="S14" t="s">
        <v>41</v>
      </c>
      <c r="T14" t="s">
        <v>37</v>
      </c>
      <c r="U14" t="s">
        <v>222</v>
      </c>
      <c r="V14" t="s">
        <v>141</v>
      </c>
      <c r="W14" t="s">
        <v>227</v>
      </c>
      <c r="X14" t="s">
        <v>141</v>
      </c>
      <c r="Y14" t="s">
        <v>44</v>
      </c>
      <c r="Z14" t="s">
        <v>45</v>
      </c>
      <c r="AA14" t="s">
        <v>46</v>
      </c>
      <c r="AB14">
        <v>0</v>
      </c>
      <c r="AC14">
        <v>0</v>
      </c>
      <c r="AD14">
        <v>777.6</v>
      </c>
      <c r="AE14">
        <v>0</v>
      </c>
    </row>
    <row r="15" spans="1:31" x14ac:dyDescent="0.25">
      <c r="A15" t="s">
        <v>246</v>
      </c>
      <c r="B15" t="s">
        <v>247</v>
      </c>
      <c r="C15" s="1">
        <v>43069.544699074075</v>
      </c>
      <c r="D15" t="s">
        <v>248</v>
      </c>
      <c r="E15" t="s">
        <v>95</v>
      </c>
      <c r="H15" t="s">
        <v>96</v>
      </c>
      <c r="I15" s="2">
        <v>43068</v>
      </c>
      <c r="J15" t="s">
        <v>143</v>
      </c>
      <c r="K15" t="s">
        <v>34</v>
      </c>
      <c r="L15" t="s">
        <v>35</v>
      </c>
      <c r="M15" t="s">
        <v>36</v>
      </c>
      <c r="N15" t="s">
        <v>37</v>
      </c>
      <c r="O15" t="s">
        <v>38</v>
      </c>
      <c r="P15" t="s">
        <v>39</v>
      </c>
      <c r="Q15">
        <v>501</v>
      </c>
      <c r="R15" t="s">
        <v>40</v>
      </c>
      <c r="S15" t="s">
        <v>41</v>
      </c>
      <c r="T15" t="s">
        <v>37</v>
      </c>
      <c r="U15" t="s">
        <v>222</v>
      </c>
      <c r="V15" t="s">
        <v>141</v>
      </c>
      <c r="W15" t="s">
        <v>227</v>
      </c>
      <c r="X15" t="s">
        <v>141</v>
      </c>
      <c r="Y15" t="s">
        <v>44</v>
      </c>
      <c r="Z15" t="s">
        <v>45</v>
      </c>
      <c r="AA15" t="s">
        <v>65</v>
      </c>
      <c r="AB15">
        <v>0</v>
      </c>
      <c r="AC15">
        <v>0</v>
      </c>
      <c r="AD15">
        <v>-777.6</v>
      </c>
      <c r="AE15">
        <v>0</v>
      </c>
    </row>
    <row r="16" spans="1:31" x14ac:dyDescent="0.25">
      <c r="A16" t="s">
        <v>246</v>
      </c>
      <c r="B16" t="s">
        <v>247</v>
      </c>
      <c r="C16" s="1">
        <v>43069.544675925928</v>
      </c>
      <c r="D16" t="s">
        <v>248</v>
      </c>
      <c r="E16" t="s">
        <v>92</v>
      </c>
      <c r="H16" t="s">
        <v>94</v>
      </c>
      <c r="I16" s="2">
        <v>43068</v>
      </c>
      <c r="J16" t="s">
        <v>143</v>
      </c>
      <c r="K16" t="s">
        <v>34</v>
      </c>
      <c r="L16" t="s">
        <v>35</v>
      </c>
      <c r="M16" t="s">
        <v>36</v>
      </c>
      <c r="N16" t="s">
        <v>37</v>
      </c>
      <c r="O16" t="s">
        <v>38</v>
      </c>
      <c r="P16" t="s">
        <v>39</v>
      </c>
      <c r="Q16">
        <v>501</v>
      </c>
      <c r="R16" t="s">
        <v>40</v>
      </c>
      <c r="S16" t="s">
        <v>41</v>
      </c>
      <c r="T16" t="s">
        <v>37</v>
      </c>
      <c r="U16" t="s">
        <v>222</v>
      </c>
      <c r="V16" t="s">
        <v>141</v>
      </c>
      <c r="W16" t="s">
        <v>227</v>
      </c>
      <c r="X16" t="s">
        <v>141</v>
      </c>
      <c r="Y16" t="s">
        <v>44</v>
      </c>
      <c r="Z16" t="s">
        <v>45</v>
      </c>
      <c r="AA16" t="s">
        <v>46</v>
      </c>
      <c r="AB16">
        <v>0</v>
      </c>
      <c r="AC16">
        <v>0</v>
      </c>
      <c r="AD16">
        <v>388.8</v>
      </c>
      <c r="AE16">
        <v>0</v>
      </c>
    </row>
    <row r="17" spans="1:31" x14ac:dyDescent="0.25">
      <c r="A17" t="s">
        <v>246</v>
      </c>
      <c r="B17" t="s">
        <v>247</v>
      </c>
      <c r="C17" s="1">
        <v>43069.544675925928</v>
      </c>
      <c r="D17" t="s">
        <v>248</v>
      </c>
      <c r="E17" t="s">
        <v>92</v>
      </c>
      <c r="H17" t="s">
        <v>93</v>
      </c>
      <c r="I17" s="2">
        <v>43068</v>
      </c>
      <c r="J17" t="s">
        <v>143</v>
      </c>
      <c r="K17" t="s">
        <v>34</v>
      </c>
      <c r="L17" t="s">
        <v>35</v>
      </c>
      <c r="M17" t="s">
        <v>36</v>
      </c>
      <c r="N17" t="s">
        <v>37</v>
      </c>
      <c r="O17" t="s">
        <v>38</v>
      </c>
      <c r="P17" t="s">
        <v>39</v>
      </c>
      <c r="Q17">
        <v>501</v>
      </c>
      <c r="R17" t="s">
        <v>40</v>
      </c>
      <c r="S17" t="s">
        <v>41</v>
      </c>
      <c r="T17" t="s">
        <v>37</v>
      </c>
      <c r="U17" t="s">
        <v>222</v>
      </c>
      <c r="V17" t="s">
        <v>141</v>
      </c>
      <c r="W17" t="s">
        <v>227</v>
      </c>
      <c r="X17" t="s">
        <v>141</v>
      </c>
      <c r="Y17" t="s">
        <v>44</v>
      </c>
      <c r="Z17" t="s">
        <v>45</v>
      </c>
      <c r="AA17" t="s">
        <v>65</v>
      </c>
      <c r="AB17">
        <v>0</v>
      </c>
      <c r="AC17">
        <v>0</v>
      </c>
      <c r="AD17">
        <v>-388.8</v>
      </c>
      <c r="AE17">
        <v>0</v>
      </c>
    </row>
    <row r="18" spans="1:31" x14ac:dyDescent="0.25">
      <c r="A18" t="s">
        <v>246</v>
      </c>
      <c r="B18" t="s">
        <v>247</v>
      </c>
      <c r="C18" s="1">
        <v>43069.545023148145</v>
      </c>
      <c r="D18" t="s">
        <v>248</v>
      </c>
      <c r="E18" t="s">
        <v>90</v>
      </c>
      <c r="H18" t="s">
        <v>91</v>
      </c>
      <c r="I18" s="2">
        <v>43068</v>
      </c>
      <c r="J18" t="s">
        <v>143</v>
      </c>
      <c r="K18" t="s">
        <v>34</v>
      </c>
      <c r="L18" t="s">
        <v>35</v>
      </c>
      <c r="M18" t="s">
        <v>36</v>
      </c>
      <c r="N18" t="s">
        <v>37</v>
      </c>
      <c r="O18" t="s">
        <v>38</v>
      </c>
      <c r="P18" t="s">
        <v>39</v>
      </c>
      <c r="Q18">
        <v>501</v>
      </c>
      <c r="R18" t="s">
        <v>40</v>
      </c>
      <c r="S18" t="s">
        <v>41</v>
      </c>
      <c r="T18" t="s">
        <v>37</v>
      </c>
      <c r="U18" t="s">
        <v>222</v>
      </c>
      <c r="V18" t="s">
        <v>141</v>
      </c>
      <c r="W18" t="s">
        <v>227</v>
      </c>
      <c r="X18" t="s">
        <v>141</v>
      </c>
      <c r="Y18" t="s">
        <v>44</v>
      </c>
      <c r="Z18" t="s">
        <v>45</v>
      </c>
      <c r="AA18" t="s">
        <v>46</v>
      </c>
      <c r="AB18">
        <v>0</v>
      </c>
      <c r="AC18">
        <v>0</v>
      </c>
      <c r="AD18">
        <v>777.6</v>
      </c>
      <c r="AE18">
        <v>0</v>
      </c>
    </row>
    <row r="19" spans="1:31" x14ac:dyDescent="0.25">
      <c r="A19" t="s">
        <v>246</v>
      </c>
      <c r="B19" t="s">
        <v>247</v>
      </c>
      <c r="C19" s="1">
        <v>43069.545011574075</v>
      </c>
      <c r="D19" t="s">
        <v>248</v>
      </c>
      <c r="E19" t="s">
        <v>88</v>
      </c>
      <c r="H19" t="s">
        <v>89</v>
      </c>
      <c r="I19" s="2">
        <v>43068</v>
      </c>
      <c r="J19" t="s">
        <v>143</v>
      </c>
      <c r="K19" t="s">
        <v>34</v>
      </c>
      <c r="L19" t="s">
        <v>35</v>
      </c>
      <c r="M19" t="s">
        <v>36</v>
      </c>
      <c r="N19" t="s">
        <v>37</v>
      </c>
      <c r="O19" t="s">
        <v>38</v>
      </c>
      <c r="P19" t="s">
        <v>39</v>
      </c>
      <c r="Q19">
        <v>501</v>
      </c>
      <c r="R19" t="s">
        <v>40</v>
      </c>
      <c r="S19" t="s">
        <v>41</v>
      </c>
      <c r="T19" t="s">
        <v>37</v>
      </c>
      <c r="U19" t="s">
        <v>222</v>
      </c>
      <c r="V19" t="s">
        <v>141</v>
      </c>
      <c r="W19" t="s">
        <v>227</v>
      </c>
      <c r="X19" t="s">
        <v>141</v>
      </c>
      <c r="Y19" t="s">
        <v>44</v>
      </c>
      <c r="Z19" t="s">
        <v>45</v>
      </c>
      <c r="AA19" t="s">
        <v>46</v>
      </c>
      <c r="AB19">
        <v>0</v>
      </c>
      <c r="AC19">
        <v>0</v>
      </c>
      <c r="AD19">
        <v>777.6</v>
      </c>
      <c r="AE19">
        <v>0</v>
      </c>
    </row>
    <row r="20" spans="1:31" x14ac:dyDescent="0.25">
      <c r="A20" t="s">
        <v>246</v>
      </c>
      <c r="B20" t="s">
        <v>247</v>
      </c>
      <c r="C20" s="1">
        <v>43069.544999999998</v>
      </c>
      <c r="D20" t="s">
        <v>248</v>
      </c>
      <c r="E20" t="s">
        <v>86</v>
      </c>
      <c r="H20" t="s">
        <v>87</v>
      </c>
      <c r="I20" s="2">
        <v>43068</v>
      </c>
      <c r="J20" t="s">
        <v>143</v>
      </c>
      <c r="K20" t="s">
        <v>34</v>
      </c>
      <c r="L20" t="s">
        <v>35</v>
      </c>
      <c r="M20" t="s">
        <v>36</v>
      </c>
      <c r="N20" t="s">
        <v>37</v>
      </c>
      <c r="O20" t="s">
        <v>38</v>
      </c>
      <c r="P20" t="s">
        <v>39</v>
      </c>
      <c r="Q20">
        <v>501</v>
      </c>
      <c r="R20" t="s">
        <v>40</v>
      </c>
      <c r="S20" t="s">
        <v>41</v>
      </c>
      <c r="T20" t="s">
        <v>37</v>
      </c>
      <c r="U20" t="s">
        <v>222</v>
      </c>
      <c r="V20" t="s">
        <v>141</v>
      </c>
      <c r="W20" t="s">
        <v>227</v>
      </c>
      <c r="X20" t="s">
        <v>141</v>
      </c>
      <c r="Y20" t="s">
        <v>44</v>
      </c>
      <c r="Z20" t="s">
        <v>45</v>
      </c>
      <c r="AA20" t="s">
        <v>46</v>
      </c>
      <c r="AB20">
        <v>0</v>
      </c>
      <c r="AC20">
        <v>0</v>
      </c>
      <c r="AD20">
        <v>777.6</v>
      </c>
      <c r="AE20">
        <v>0</v>
      </c>
    </row>
    <row r="21" spans="1:31" x14ac:dyDescent="0.25">
      <c r="A21" t="s">
        <v>246</v>
      </c>
      <c r="B21" t="s">
        <v>247</v>
      </c>
      <c r="C21" s="1">
        <v>43069.544988425929</v>
      </c>
      <c r="D21" t="s">
        <v>248</v>
      </c>
      <c r="E21" t="s">
        <v>84</v>
      </c>
      <c r="H21" t="s">
        <v>85</v>
      </c>
      <c r="I21" s="2">
        <v>43068</v>
      </c>
      <c r="J21" t="s">
        <v>143</v>
      </c>
      <c r="K21" t="s">
        <v>34</v>
      </c>
      <c r="L21" t="s">
        <v>35</v>
      </c>
      <c r="M21" t="s">
        <v>36</v>
      </c>
      <c r="N21" t="s">
        <v>37</v>
      </c>
      <c r="O21" t="s">
        <v>38</v>
      </c>
      <c r="P21" t="s">
        <v>39</v>
      </c>
      <c r="Q21">
        <v>501</v>
      </c>
      <c r="R21" t="s">
        <v>40</v>
      </c>
      <c r="S21" t="s">
        <v>41</v>
      </c>
      <c r="T21" t="s">
        <v>37</v>
      </c>
      <c r="U21" t="s">
        <v>222</v>
      </c>
      <c r="V21" t="s">
        <v>141</v>
      </c>
      <c r="W21" t="s">
        <v>227</v>
      </c>
      <c r="X21" t="s">
        <v>141</v>
      </c>
      <c r="Y21" t="s">
        <v>44</v>
      </c>
      <c r="Z21" t="s">
        <v>45</v>
      </c>
      <c r="AA21" t="s">
        <v>46</v>
      </c>
      <c r="AB21">
        <v>0</v>
      </c>
      <c r="AC21">
        <v>0</v>
      </c>
      <c r="AD21">
        <v>777.6</v>
      </c>
      <c r="AE21">
        <v>0</v>
      </c>
    </row>
    <row r="22" spans="1:31" x14ac:dyDescent="0.25">
      <c r="A22" t="s">
        <v>246</v>
      </c>
      <c r="B22" t="s">
        <v>247</v>
      </c>
      <c r="C22" s="1">
        <v>43069.544976851852</v>
      </c>
      <c r="D22" t="s">
        <v>248</v>
      </c>
      <c r="E22" t="s">
        <v>82</v>
      </c>
      <c r="H22" t="s">
        <v>83</v>
      </c>
      <c r="I22" s="2">
        <v>43068</v>
      </c>
      <c r="J22" t="s">
        <v>143</v>
      </c>
      <c r="K22" t="s">
        <v>34</v>
      </c>
      <c r="L22" t="s">
        <v>35</v>
      </c>
      <c r="M22" t="s">
        <v>36</v>
      </c>
      <c r="N22" t="s">
        <v>37</v>
      </c>
      <c r="O22" t="s">
        <v>38</v>
      </c>
      <c r="P22" t="s">
        <v>39</v>
      </c>
      <c r="Q22">
        <v>501</v>
      </c>
      <c r="R22" t="s">
        <v>40</v>
      </c>
      <c r="S22" t="s">
        <v>41</v>
      </c>
      <c r="T22" t="s">
        <v>37</v>
      </c>
      <c r="U22" t="s">
        <v>222</v>
      </c>
      <c r="V22" t="s">
        <v>141</v>
      </c>
      <c r="W22" t="s">
        <v>227</v>
      </c>
      <c r="X22" t="s">
        <v>141</v>
      </c>
      <c r="Y22" t="s">
        <v>44</v>
      </c>
      <c r="Z22" t="s">
        <v>45</v>
      </c>
      <c r="AA22" t="s">
        <v>46</v>
      </c>
      <c r="AB22">
        <v>0</v>
      </c>
      <c r="AC22">
        <v>0</v>
      </c>
      <c r="AD22">
        <v>777.6</v>
      </c>
      <c r="AE22">
        <v>0</v>
      </c>
    </row>
    <row r="23" spans="1:31" x14ac:dyDescent="0.25">
      <c r="A23" t="s">
        <v>246</v>
      </c>
      <c r="B23" t="s">
        <v>247</v>
      </c>
      <c r="C23" s="1">
        <v>43069.544965277775</v>
      </c>
      <c r="D23" t="s">
        <v>248</v>
      </c>
      <c r="E23" t="s">
        <v>80</v>
      </c>
      <c r="H23" t="s">
        <v>81</v>
      </c>
      <c r="I23" s="2">
        <v>43068</v>
      </c>
      <c r="J23" t="s">
        <v>143</v>
      </c>
      <c r="K23" t="s">
        <v>34</v>
      </c>
      <c r="L23" t="s">
        <v>35</v>
      </c>
      <c r="M23" t="s">
        <v>36</v>
      </c>
      <c r="N23" t="s">
        <v>37</v>
      </c>
      <c r="O23" t="s">
        <v>38</v>
      </c>
      <c r="P23" t="s">
        <v>39</v>
      </c>
      <c r="Q23">
        <v>501</v>
      </c>
      <c r="R23" t="s">
        <v>40</v>
      </c>
      <c r="S23" t="s">
        <v>41</v>
      </c>
      <c r="T23" t="s">
        <v>37</v>
      </c>
      <c r="U23" t="s">
        <v>222</v>
      </c>
      <c r="V23" t="s">
        <v>141</v>
      </c>
      <c r="W23" t="s">
        <v>227</v>
      </c>
      <c r="X23" t="s">
        <v>141</v>
      </c>
      <c r="Y23" t="s">
        <v>44</v>
      </c>
      <c r="Z23" t="s">
        <v>45</v>
      </c>
      <c r="AA23" t="s">
        <v>46</v>
      </c>
      <c r="AB23">
        <v>0</v>
      </c>
      <c r="AC23">
        <v>0</v>
      </c>
      <c r="AD23">
        <v>777.6</v>
      </c>
      <c r="AE23">
        <v>0</v>
      </c>
    </row>
    <row r="24" spans="1:31" x14ac:dyDescent="0.25">
      <c r="A24" t="s">
        <v>246</v>
      </c>
      <c r="B24" t="s">
        <v>247</v>
      </c>
      <c r="C24" s="1">
        <v>43069.544942129629</v>
      </c>
      <c r="D24" t="s">
        <v>248</v>
      </c>
      <c r="E24" t="s">
        <v>78</v>
      </c>
      <c r="H24" t="s">
        <v>79</v>
      </c>
      <c r="I24" s="2">
        <v>43068</v>
      </c>
      <c r="J24" t="s">
        <v>143</v>
      </c>
      <c r="K24" t="s">
        <v>34</v>
      </c>
      <c r="L24" t="s">
        <v>35</v>
      </c>
      <c r="M24" t="s">
        <v>36</v>
      </c>
      <c r="N24" t="s">
        <v>37</v>
      </c>
      <c r="O24" t="s">
        <v>38</v>
      </c>
      <c r="P24" t="s">
        <v>39</v>
      </c>
      <c r="Q24">
        <v>501</v>
      </c>
      <c r="R24" t="s">
        <v>40</v>
      </c>
      <c r="S24" t="s">
        <v>41</v>
      </c>
      <c r="T24" t="s">
        <v>37</v>
      </c>
      <c r="U24" t="s">
        <v>222</v>
      </c>
      <c r="V24" t="s">
        <v>141</v>
      </c>
      <c r="W24" t="s">
        <v>227</v>
      </c>
      <c r="X24" t="s">
        <v>141</v>
      </c>
      <c r="Y24" t="s">
        <v>44</v>
      </c>
      <c r="Z24" t="s">
        <v>45</v>
      </c>
      <c r="AA24" t="s">
        <v>46</v>
      </c>
      <c r="AB24">
        <v>0</v>
      </c>
      <c r="AC24">
        <v>0</v>
      </c>
      <c r="AD24">
        <v>777.6</v>
      </c>
      <c r="AE24">
        <v>0</v>
      </c>
    </row>
    <row r="25" spans="1:31" x14ac:dyDescent="0.25">
      <c r="A25" t="s">
        <v>246</v>
      </c>
      <c r="B25" t="s">
        <v>247</v>
      </c>
      <c r="C25" s="1">
        <v>43069.544930555552</v>
      </c>
      <c r="D25" t="s">
        <v>248</v>
      </c>
      <c r="E25" t="s">
        <v>76</v>
      </c>
      <c r="H25" t="s">
        <v>77</v>
      </c>
      <c r="I25" s="2">
        <v>43068</v>
      </c>
      <c r="J25" t="s">
        <v>143</v>
      </c>
      <c r="K25" t="s">
        <v>34</v>
      </c>
      <c r="L25" t="s">
        <v>35</v>
      </c>
      <c r="M25" t="s">
        <v>36</v>
      </c>
      <c r="N25" t="s">
        <v>37</v>
      </c>
      <c r="O25" t="s">
        <v>38</v>
      </c>
      <c r="P25" t="s">
        <v>39</v>
      </c>
      <c r="Q25">
        <v>501</v>
      </c>
      <c r="R25" t="s">
        <v>40</v>
      </c>
      <c r="S25" t="s">
        <v>41</v>
      </c>
      <c r="T25" t="s">
        <v>37</v>
      </c>
      <c r="U25" t="s">
        <v>222</v>
      </c>
      <c r="V25" t="s">
        <v>141</v>
      </c>
      <c r="W25" t="s">
        <v>227</v>
      </c>
      <c r="X25" t="s">
        <v>141</v>
      </c>
      <c r="Y25" t="s">
        <v>44</v>
      </c>
      <c r="Z25" t="s">
        <v>45</v>
      </c>
      <c r="AA25" t="s">
        <v>46</v>
      </c>
      <c r="AB25">
        <v>0</v>
      </c>
      <c r="AC25">
        <v>0</v>
      </c>
      <c r="AD25">
        <v>777.6</v>
      </c>
      <c r="AE25">
        <v>0</v>
      </c>
    </row>
    <row r="26" spans="1:31" x14ac:dyDescent="0.25">
      <c r="A26" t="s">
        <v>246</v>
      </c>
      <c r="B26" t="s">
        <v>247</v>
      </c>
      <c r="C26" s="1">
        <v>43069.544918981483</v>
      </c>
      <c r="D26" t="s">
        <v>248</v>
      </c>
      <c r="E26" t="s">
        <v>73</v>
      </c>
      <c r="H26" t="s">
        <v>75</v>
      </c>
      <c r="I26" s="2">
        <v>43068</v>
      </c>
      <c r="J26" t="s">
        <v>143</v>
      </c>
      <c r="K26" t="s">
        <v>34</v>
      </c>
      <c r="L26" t="s">
        <v>35</v>
      </c>
      <c r="M26" t="s">
        <v>36</v>
      </c>
      <c r="N26" t="s">
        <v>37</v>
      </c>
      <c r="O26" t="s">
        <v>38</v>
      </c>
      <c r="P26" t="s">
        <v>39</v>
      </c>
      <c r="Q26">
        <v>501</v>
      </c>
      <c r="R26" t="s">
        <v>40</v>
      </c>
      <c r="S26" t="s">
        <v>41</v>
      </c>
      <c r="T26" t="s">
        <v>37</v>
      </c>
      <c r="U26" t="s">
        <v>222</v>
      </c>
      <c r="V26" t="s">
        <v>141</v>
      </c>
      <c r="W26" t="s">
        <v>227</v>
      </c>
      <c r="X26" t="s">
        <v>141</v>
      </c>
      <c r="Y26" t="s">
        <v>44</v>
      </c>
      <c r="Z26" t="s">
        <v>45</v>
      </c>
      <c r="AA26" t="s">
        <v>46</v>
      </c>
      <c r="AB26">
        <v>0</v>
      </c>
      <c r="AC26">
        <v>0</v>
      </c>
      <c r="AD26">
        <v>777.6</v>
      </c>
      <c r="AE26">
        <v>0</v>
      </c>
    </row>
    <row r="27" spans="1:31" x14ac:dyDescent="0.25">
      <c r="A27" t="s">
        <v>246</v>
      </c>
      <c r="B27" t="s">
        <v>247</v>
      </c>
      <c r="C27" s="1">
        <v>43069.544918981483</v>
      </c>
      <c r="D27" t="s">
        <v>248</v>
      </c>
      <c r="E27" t="s">
        <v>73</v>
      </c>
      <c r="H27" t="s">
        <v>74</v>
      </c>
      <c r="I27" s="2">
        <v>43068</v>
      </c>
      <c r="J27" t="s">
        <v>143</v>
      </c>
      <c r="K27" t="s">
        <v>34</v>
      </c>
      <c r="L27" t="s">
        <v>35</v>
      </c>
      <c r="M27" t="s">
        <v>36</v>
      </c>
      <c r="N27" t="s">
        <v>37</v>
      </c>
      <c r="O27" t="s">
        <v>38</v>
      </c>
      <c r="P27" t="s">
        <v>39</v>
      </c>
      <c r="Q27">
        <v>501</v>
      </c>
      <c r="R27" t="s">
        <v>40</v>
      </c>
      <c r="S27" t="s">
        <v>41</v>
      </c>
      <c r="T27" t="s">
        <v>37</v>
      </c>
      <c r="U27" t="s">
        <v>222</v>
      </c>
      <c r="V27" t="s">
        <v>141</v>
      </c>
      <c r="W27" t="s">
        <v>227</v>
      </c>
      <c r="X27" t="s">
        <v>141</v>
      </c>
      <c r="Y27" t="s">
        <v>44</v>
      </c>
      <c r="Z27" t="s">
        <v>45</v>
      </c>
      <c r="AA27" t="s">
        <v>65</v>
      </c>
      <c r="AB27">
        <v>0</v>
      </c>
      <c r="AC27">
        <v>0</v>
      </c>
      <c r="AD27">
        <v>-777.6</v>
      </c>
      <c r="AE27">
        <v>0</v>
      </c>
    </row>
    <row r="28" spans="1:31" x14ac:dyDescent="0.25">
      <c r="A28" t="s">
        <v>246</v>
      </c>
      <c r="B28" t="s">
        <v>247</v>
      </c>
      <c r="C28" s="1">
        <v>43069.544895833336</v>
      </c>
      <c r="D28" t="s">
        <v>248</v>
      </c>
      <c r="E28" t="s">
        <v>70</v>
      </c>
      <c r="H28" t="s">
        <v>72</v>
      </c>
      <c r="I28" s="2">
        <v>43068</v>
      </c>
      <c r="J28" t="s">
        <v>143</v>
      </c>
      <c r="K28" t="s">
        <v>34</v>
      </c>
      <c r="L28" t="s">
        <v>35</v>
      </c>
      <c r="M28" t="s">
        <v>36</v>
      </c>
      <c r="N28" t="s">
        <v>37</v>
      </c>
      <c r="O28" t="s">
        <v>38</v>
      </c>
      <c r="P28" t="s">
        <v>39</v>
      </c>
      <c r="Q28">
        <v>501</v>
      </c>
      <c r="R28" t="s">
        <v>40</v>
      </c>
      <c r="S28" t="s">
        <v>41</v>
      </c>
      <c r="T28" t="s">
        <v>37</v>
      </c>
      <c r="U28" t="s">
        <v>222</v>
      </c>
      <c r="V28" t="s">
        <v>141</v>
      </c>
      <c r="W28" t="s">
        <v>227</v>
      </c>
      <c r="X28" t="s">
        <v>141</v>
      </c>
      <c r="Y28" t="s">
        <v>44</v>
      </c>
      <c r="Z28" t="s">
        <v>45</v>
      </c>
      <c r="AA28" t="s">
        <v>46</v>
      </c>
      <c r="AB28">
        <v>0</v>
      </c>
      <c r="AC28">
        <v>0</v>
      </c>
      <c r="AD28">
        <v>777.6</v>
      </c>
      <c r="AE28">
        <v>0</v>
      </c>
    </row>
    <row r="29" spans="1:31" x14ac:dyDescent="0.25">
      <c r="A29" t="s">
        <v>246</v>
      </c>
      <c r="B29" t="s">
        <v>247</v>
      </c>
      <c r="C29" s="1">
        <v>43069.544895833336</v>
      </c>
      <c r="D29" t="s">
        <v>248</v>
      </c>
      <c r="E29" t="s">
        <v>70</v>
      </c>
      <c r="H29" t="s">
        <v>71</v>
      </c>
      <c r="I29" s="2">
        <v>43068</v>
      </c>
      <c r="J29" t="s">
        <v>143</v>
      </c>
      <c r="K29" t="s">
        <v>34</v>
      </c>
      <c r="L29" t="s">
        <v>35</v>
      </c>
      <c r="M29" t="s">
        <v>36</v>
      </c>
      <c r="N29" t="s">
        <v>37</v>
      </c>
      <c r="O29" t="s">
        <v>38</v>
      </c>
      <c r="P29" t="s">
        <v>39</v>
      </c>
      <c r="Q29">
        <v>501</v>
      </c>
      <c r="R29" t="s">
        <v>40</v>
      </c>
      <c r="S29" t="s">
        <v>41</v>
      </c>
      <c r="T29" t="s">
        <v>37</v>
      </c>
      <c r="U29" t="s">
        <v>222</v>
      </c>
      <c r="V29" t="s">
        <v>141</v>
      </c>
      <c r="W29" t="s">
        <v>227</v>
      </c>
      <c r="X29" t="s">
        <v>141</v>
      </c>
      <c r="Y29" t="s">
        <v>44</v>
      </c>
      <c r="Z29" t="s">
        <v>45</v>
      </c>
      <c r="AA29" t="s">
        <v>65</v>
      </c>
      <c r="AB29">
        <v>0</v>
      </c>
      <c r="AC29">
        <v>0</v>
      </c>
      <c r="AD29">
        <v>-777.6</v>
      </c>
      <c r="AE29">
        <v>0</v>
      </c>
    </row>
    <row r="30" spans="1:31" x14ac:dyDescent="0.25">
      <c r="A30" t="s">
        <v>246</v>
      </c>
      <c r="B30" t="s">
        <v>247</v>
      </c>
      <c r="C30" s="1">
        <v>43069.544872685183</v>
      </c>
      <c r="D30" t="s">
        <v>248</v>
      </c>
      <c r="E30" t="s">
        <v>67</v>
      </c>
      <c r="H30" t="s">
        <v>69</v>
      </c>
      <c r="I30" s="2">
        <v>43068</v>
      </c>
      <c r="J30" t="s">
        <v>143</v>
      </c>
      <c r="K30" t="s">
        <v>34</v>
      </c>
      <c r="L30" t="s">
        <v>35</v>
      </c>
      <c r="M30" t="s">
        <v>36</v>
      </c>
      <c r="N30" t="s">
        <v>37</v>
      </c>
      <c r="O30" t="s">
        <v>38</v>
      </c>
      <c r="P30" t="s">
        <v>39</v>
      </c>
      <c r="Q30">
        <v>501</v>
      </c>
      <c r="R30" t="s">
        <v>40</v>
      </c>
      <c r="S30" t="s">
        <v>41</v>
      </c>
      <c r="T30" t="s">
        <v>37</v>
      </c>
      <c r="U30" t="s">
        <v>222</v>
      </c>
      <c r="V30" t="s">
        <v>141</v>
      </c>
      <c r="W30" t="s">
        <v>227</v>
      </c>
      <c r="X30" t="s">
        <v>141</v>
      </c>
      <c r="Y30" t="s">
        <v>44</v>
      </c>
      <c r="Z30" t="s">
        <v>45</v>
      </c>
      <c r="AA30" t="s">
        <v>46</v>
      </c>
      <c r="AB30">
        <v>0</v>
      </c>
      <c r="AC30">
        <v>0</v>
      </c>
      <c r="AD30">
        <v>777.6</v>
      </c>
      <c r="AE30">
        <v>0</v>
      </c>
    </row>
    <row r="31" spans="1:31" x14ac:dyDescent="0.25">
      <c r="A31" t="s">
        <v>246</v>
      </c>
      <c r="B31" t="s">
        <v>247</v>
      </c>
      <c r="C31" s="1">
        <v>43069.544872685183</v>
      </c>
      <c r="D31" t="s">
        <v>248</v>
      </c>
      <c r="E31" t="s">
        <v>67</v>
      </c>
      <c r="H31" t="s">
        <v>68</v>
      </c>
      <c r="I31" s="2">
        <v>43068</v>
      </c>
      <c r="J31" t="s">
        <v>143</v>
      </c>
      <c r="K31" t="s">
        <v>34</v>
      </c>
      <c r="L31" t="s">
        <v>35</v>
      </c>
      <c r="M31" t="s">
        <v>36</v>
      </c>
      <c r="N31" t="s">
        <v>37</v>
      </c>
      <c r="O31" t="s">
        <v>38</v>
      </c>
      <c r="P31" t="s">
        <v>39</v>
      </c>
      <c r="Q31">
        <v>501</v>
      </c>
      <c r="R31" t="s">
        <v>40</v>
      </c>
      <c r="S31" t="s">
        <v>41</v>
      </c>
      <c r="T31" t="s">
        <v>37</v>
      </c>
      <c r="U31" t="s">
        <v>222</v>
      </c>
      <c r="V31" t="s">
        <v>141</v>
      </c>
      <c r="W31" t="s">
        <v>227</v>
      </c>
      <c r="X31" t="s">
        <v>141</v>
      </c>
      <c r="Y31" t="s">
        <v>44</v>
      </c>
      <c r="Z31" t="s">
        <v>45</v>
      </c>
      <c r="AA31" t="s">
        <v>65</v>
      </c>
      <c r="AB31">
        <v>0</v>
      </c>
      <c r="AC31">
        <v>0</v>
      </c>
      <c r="AD31">
        <v>-777.6</v>
      </c>
      <c r="AE31">
        <v>0</v>
      </c>
    </row>
    <row r="32" spans="1:31" x14ac:dyDescent="0.25">
      <c r="A32" t="s">
        <v>246</v>
      </c>
      <c r="B32" t="s">
        <v>247</v>
      </c>
      <c r="C32" s="1">
        <v>43069.544849537036</v>
      </c>
      <c r="D32" t="s">
        <v>248</v>
      </c>
      <c r="E32" t="s">
        <v>63</v>
      </c>
      <c r="H32" t="s">
        <v>66</v>
      </c>
      <c r="I32" s="2">
        <v>43068</v>
      </c>
      <c r="J32" t="s">
        <v>143</v>
      </c>
      <c r="K32" t="s">
        <v>34</v>
      </c>
      <c r="L32" t="s">
        <v>35</v>
      </c>
      <c r="M32" t="s">
        <v>36</v>
      </c>
      <c r="N32" t="s">
        <v>37</v>
      </c>
      <c r="O32" t="s">
        <v>38</v>
      </c>
      <c r="P32" t="s">
        <v>39</v>
      </c>
      <c r="Q32">
        <v>501</v>
      </c>
      <c r="R32" t="s">
        <v>40</v>
      </c>
      <c r="S32" t="s">
        <v>41</v>
      </c>
      <c r="T32" t="s">
        <v>37</v>
      </c>
      <c r="U32" t="s">
        <v>222</v>
      </c>
      <c r="V32" t="s">
        <v>141</v>
      </c>
      <c r="W32" t="s">
        <v>227</v>
      </c>
      <c r="X32" t="s">
        <v>141</v>
      </c>
      <c r="Y32" t="s">
        <v>44</v>
      </c>
      <c r="Z32" t="s">
        <v>45</v>
      </c>
      <c r="AA32" t="s">
        <v>46</v>
      </c>
      <c r="AB32">
        <v>0</v>
      </c>
      <c r="AC32">
        <v>0</v>
      </c>
      <c r="AD32">
        <v>777.6</v>
      </c>
      <c r="AE32">
        <v>0</v>
      </c>
    </row>
    <row r="33" spans="1:31" x14ac:dyDescent="0.25">
      <c r="A33" t="s">
        <v>246</v>
      </c>
      <c r="B33" t="s">
        <v>247</v>
      </c>
      <c r="C33" s="1">
        <v>43069.544849537036</v>
      </c>
      <c r="D33" t="s">
        <v>248</v>
      </c>
      <c r="E33" t="s">
        <v>63</v>
      </c>
      <c r="H33" t="s">
        <v>64</v>
      </c>
      <c r="I33" s="2">
        <v>43068</v>
      </c>
      <c r="J33" t="s">
        <v>143</v>
      </c>
      <c r="K33" t="s">
        <v>34</v>
      </c>
      <c r="L33" t="s">
        <v>35</v>
      </c>
      <c r="M33" t="s">
        <v>36</v>
      </c>
      <c r="N33" t="s">
        <v>37</v>
      </c>
      <c r="O33" t="s">
        <v>38</v>
      </c>
      <c r="P33" t="s">
        <v>39</v>
      </c>
      <c r="Q33">
        <v>501</v>
      </c>
      <c r="R33" t="s">
        <v>40</v>
      </c>
      <c r="S33" t="s">
        <v>41</v>
      </c>
      <c r="T33" t="s">
        <v>37</v>
      </c>
      <c r="U33" t="s">
        <v>222</v>
      </c>
      <c r="V33" t="s">
        <v>141</v>
      </c>
      <c r="W33" t="s">
        <v>227</v>
      </c>
      <c r="X33" t="s">
        <v>141</v>
      </c>
      <c r="Y33" t="s">
        <v>44</v>
      </c>
      <c r="Z33" t="s">
        <v>45</v>
      </c>
      <c r="AA33" t="s">
        <v>65</v>
      </c>
      <c r="AB33">
        <v>0</v>
      </c>
      <c r="AC33">
        <v>0</v>
      </c>
      <c r="AD33">
        <v>-777.6</v>
      </c>
      <c r="AE33">
        <v>0</v>
      </c>
    </row>
    <row r="34" spans="1:31" x14ac:dyDescent="0.25">
      <c r="A34" t="s">
        <v>246</v>
      </c>
      <c r="B34" t="s">
        <v>247</v>
      </c>
      <c r="C34" s="1">
        <v>43061.900636574072</v>
      </c>
      <c r="D34" t="s">
        <v>248</v>
      </c>
      <c r="E34" t="s">
        <v>158</v>
      </c>
      <c r="G34" t="s">
        <v>138</v>
      </c>
      <c r="H34" t="s">
        <v>145</v>
      </c>
      <c r="I34" s="2">
        <v>43061</v>
      </c>
      <c r="J34" t="s">
        <v>146</v>
      </c>
      <c r="K34" t="s">
        <v>34</v>
      </c>
      <c r="L34" t="s">
        <v>35</v>
      </c>
      <c r="M34" t="s">
        <v>36</v>
      </c>
      <c r="N34" t="s">
        <v>37</v>
      </c>
      <c r="O34" t="s">
        <v>38</v>
      </c>
      <c r="P34" t="s">
        <v>39</v>
      </c>
      <c r="Q34">
        <v>501</v>
      </c>
      <c r="R34" t="s">
        <v>40</v>
      </c>
      <c r="S34" t="s">
        <v>41</v>
      </c>
      <c r="T34" t="s">
        <v>37</v>
      </c>
      <c r="U34" t="s">
        <v>222</v>
      </c>
      <c r="V34" t="s">
        <v>141</v>
      </c>
      <c r="W34" t="s">
        <v>227</v>
      </c>
      <c r="X34" t="s">
        <v>141</v>
      </c>
      <c r="Y34" t="s">
        <v>44</v>
      </c>
      <c r="Z34" t="s">
        <v>45</v>
      </c>
      <c r="AA34" t="s">
        <v>65</v>
      </c>
      <c r="AB34">
        <v>0</v>
      </c>
      <c r="AC34">
        <v>0</v>
      </c>
      <c r="AD34">
        <v>0</v>
      </c>
      <c r="AE34">
        <v>-2346.4</v>
      </c>
    </row>
    <row r="35" spans="1:31" x14ac:dyDescent="0.25">
      <c r="A35" t="s">
        <v>246</v>
      </c>
      <c r="B35" t="s">
        <v>247</v>
      </c>
      <c r="C35" s="1">
        <v>43034.903402777774</v>
      </c>
      <c r="D35" t="s">
        <v>248</v>
      </c>
      <c r="E35" t="s">
        <v>151</v>
      </c>
      <c r="H35" t="s">
        <v>62</v>
      </c>
      <c r="I35" s="2">
        <v>43042</v>
      </c>
      <c r="J35" t="s">
        <v>143</v>
      </c>
      <c r="K35" t="s">
        <v>34</v>
      </c>
      <c r="L35" t="s">
        <v>35</v>
      </c>
      <c r="M35" t="s">
        <v>36</v>
      </c>
      <c r="N35" t="s">
        <v>37</v>
      </c>
      <c r="O35" t="s">
        <v>38</v>
      </c>
      <c r="P35" t="s">
        <v>39</v>
      </c>
      <c r="Q35">
        <v>501</v>
      </c>
      <c r="R35" t="s">
        <v>40</v>
      </c>
      <c r="S35" t="s">
        <v>41</v>
      </c>
      <c r="T35" t="s">
        <v>37</v>
      </c>
      <c r="U35" t="s">
        <v>222</v>
      </c>
      <c r="V35" t="s">
        <v>141</v>
      </c>
      <c r="W35" t="s">
        <v>227</v>
      </c>
      <c r="X35" t="s">
        <v>141</v>
      </c>
      <c r="Y35" t="s">
        <v>44</v>
      </c>
      <c r="Z35" t="s">
        <v>45</v>
      </c>
      <c r="AA35" t="s">
        <v>46</v>
      </c>
      <c r="AB35">
        <v>0</v>
      </c>
      <c r="AC35">
        <v>0</v>
      </c>
      <c r="AD35">
        <v>2346.4</v>
      </c>
      <c r="AE35">
        <v>0</v>
      </c>
    </row>
    <row r="36" spans="1:31" x14ac:dyDescent="0.25">
      <c r="A36" t="s">
        <v>246</v>
      </c>
      <c r="B36" t="s">
        <v>247</v>
      </c>
      <c r="C36" s="1">
        <v>43048.900868055556</v>
      </c>
      <c r="D36" t="s">
        <v>248</v>
      </c>
      <c r="E36" t="s">
        <v>149</v>
      </c>
      <c r="G36" t="s">
        <v>138</v>
      </c>
      <c r="H36" t="s">
        <v>145</v>
      </c>
      <c r="I36" s="2">
        <v>43048</v>
      </c>
      <c r="J36" t="s">
        <v>146</v>
      </c>
      <c r="K36" t="s">
        <v>34</v>
      </c>
      <c r="L36" t="s">
        <v>35</v>
      </c>
      <c r="M36" t="s">
        <v>36</v>
      </c>
      <c r="N36" t="s">
        <v>37</v>
      </c>
      <c r="O36" t="s">
        <v>38</v>
      </c>
      <c r="P36" t="s">
        <v>39</v>
      </c>
      <c r="Q36">
        <v>501</v>
      </c>
      <c r="R36" t="s">
        <v>40</v>
      </c>
      <c r="S36" t="s">
        <v>41</v>
      </c>
      <c r="T36" t="s">
        <v>37</v>
      </c>
      <c r="U36" t="s">
        <v>222</v>
      </c>
      <c r="V36" t="s">
        <v>141</v>
      </c>
      <c r="W36" t="s">
        <v>227</v>
      </c>
      <c r="X36" t="s">
        <v>141</v>
      </c>
      <c r="Y36" t="s">
        <v>44</v>
      </c>
      <c r="Z36" t="s">
        <v>45</v>
      </c>
      <c r="AA36" t="s">
        <v>65</v>
      </c>
      <c r="AB36">
        <v>0</v>
      </c>
      <c r="AC36">
        <v>0</v>
      </c>
      <c r="AD36">
        <v>0</v>
      </c>
      <c r="AE36">
        <v>-2346.4</v>
      </c>
    </row>
    <row r="37" spans="1:31" x14ac:dyDescent="0.25">
      <c r="A37" t="s">
        <v>246</v>
      </c>
      <c r="B37" t="s">
        <v>247</v>
      </c>
      <c r="C37" s="1">
        <v>43048.902337962965</v>
      </c>
      <c r="D37" t="s">
        <v>248</v>
      </c>
      <c r="E37" t="s">
        <v>148</v>
      </c>
      <c r="H37" t="s">
        <v>32</v>
      </c>
      <c r="I37" s="2">
        <v>43056</v>
      </c>
      <c r="J37" t="s">
        <v>143</v>
      </c>
      <c r="K37" t="s">
        <v>34</v>
      </c>
      <c r="L37" t="s">
        <v>35</v>
      </c>
      <c r="M37" t="s">
        <v>36</v>
      </c>
      <c r="N37" t="s">
        <v>37</v>
      </c>
      <c r="O37" t="s">
        <v>38</v>
      </c>
      <c r="P37" t="s">
        <v>39</v>
      </c>
      <c r="Q37">
        <v>501</v>
      </c>
      <c r="R37" t="s">
        <v>40</v>
      </c>
      <c r="S37" t="s">
        <v>41</v>
      </c>
      <c r="T37" t="s">
        <v>37</v>
      </c>
      <c r="U37" t="s">
        <v>222</v>
      </c>
      <c r="V37" t="s">
        <v>141</v>
      </c>
      <c r="W37" t="s">
        <v>227</v>
      </c>
      <c r="X37" t="s">
        <v>141</v>
      </c>
      <c r="Y37" t="s">
        <v>44</v>
      </c>
      <c r="Z37" t="s">
        <v>45</v>
      </c>
      <c r="AA37" t="s">
        <v>46</v>
      </c>
      <c r="AB37">
        <v>0</v>
      </c>
      <c r="AC37">
        <v>0</v>
      </c>
      <c r="AD37">
        <v>2346.4</v>
      </c>
      <c r="AE37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workbookViewId="0">
      <selection sqref="A1:AE4"/>
    </sheetView>
  </sheetViews>
  <sheetFormatPr defaultRowHeight="15" x14ac:dyDescent="0.25"/>
  <cols>
    <col min="1" max="1" width="12.42578125" customWidth="1"/>
    <col min="2" max="2" width="14.28515625" customWidth="1"/>
    <col min="3" max="3" width="14.42578125" customWidth="1"/>
    <col min="5" max="5" width="17.28515625" customWidth="1"/>
    <col min="6" max="6" width="21.85546875" customWidth="1"/>
    <col min="7" max="7" width="22.7109375" customWidth="1"/>
    <col min="8" max="8" width="23.85546875" customWidth="1"/>
    <col min="9" max="9" width="17.85546875" customWidth="1"/>
    <col min="10" max="10" width="18" customWidth="1"/>
    <col min="11" max="11" width="12.28515625" customWidth="1"/>
    <col min="12" max="12" width="16.7109375" customWidth="1"/>
    <col min="14" max="14" width="12" customWidth="1"/>
    <col min="15" max="15" width="11.85546875" customWidth="1"/>
    <col min="16" max="16" width="16.28515625" customWidth="1"/>
    <col min="17" max="17" width="13.85546875" customWidth="1"/>
    <col min="18" max="18" width="18.28515625" customWidth="1"/>
    <col min="19" max="19" width="14.42578125" customWidth="1"/>
    <col min="20" max="20" width="18.85546875" customWidth="1"/>
    <col min="22" max="22" width="9.7109375" customWidth="1"/>
    <col min="23" max="23" width="10.28515625" customWidth="1"/>
    <col min="24" max="24" width="14.7109375" customWidth="1"/>
    <col min="25" max="25" width="14.85546875" customWidth="1"/>
    <col min="26" max="26" width="19.28515625" customWidth="1"/>
    <col min="28" max="28" width="16.85546875" customWidth="1"/>
    <col min="29" max="29" width="17.85546875" customWidth="1"/>
    <col min="31" max="31" width="1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246</v>
      </c>
      <c r="B2" t="s">
        <v>249</v>
      </c>
      <c r="C2" s="1">
        <v>43076.906840277778</v>
      </c>
      <c r="D2" t="s">
        <v>248</v>
      </c>
      <c r="E2" t="s">
        <v>59</v>
      </c>
      <c r="H2" t="s">
        <v>60</v>
      </c>
      <c r="I2" s="2">
        <v>43084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>
        <v>501</v>
      </c>
      <c r="R2" t="s">
        <v>40</v>
      </c>
      <c r="S2" t="s">
        <v>41</v>
      </c>
      <c r="T2" t="s">
        <v>37</v>
      </c>
      <c r="U2" t="s">
        <v>223</v>
      </c>
      <c r="V2" t="s">
        <v>42</v>
      </c>
      <c r="W2" t="s">
        <v>228</v>
      </c>
      <c r="X2" t="s">
        <v>43</v>
      </c>
      <c r="Y2" t="s">
        <v>44</v>
      </c>
      <c r="Z2" t="s">
        <v>45</v>
      </c>
      <c r="AA2" t="s">
        <v>46</v>
      </c>
      <c r="AB2">
        <v>0</v>
      </c>
      <c r="AC2">
        <v>0</v>
      </c>
      <c r="AD2">
        <v>56.32</v>
      </c>
      <c r="AE2">
        <v>0</v>
      </c>
    </row>
    <row r="3" spans="1:31" x14ac:dyDescent="0.25">
      <c r="A3" t="s">
        <v>246</v>
      </c>
      <c r="B3" t="s">
        <v>249</v>
      </c>
      <c r="C3" s="1">
        <v>43090.593622685185</v>
      </c>
      <c r="D3" t="s">
        <v>248</v>
      </c>
      <c r="E3" t="s">
        <v>57</v>
      </c>
      <c r="H3" t="s">
        <v>58</v>
      </c>
      <c r="I3" s="2">
        <v>43098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38</v>
      </c>
      <c r="P3" t="s">
        <v>39</v>
      </c>
      <c r="Q3">
        <v>501</v>
      </c>
      <c r="R3" t="s">
        <v>40</v>
      </c>
      <c r="S3" t="s">
        <v>41</v>
      </c>
      <c r="T3" t="s">
        <v>37</v>
      </c>
      <c r="U3" t="s">
        <v>223</v>
      </c>
      <c r="V3" t="s">
        <v>42</v>
      </c>
      <c r="W3" t="s">
        <v>228</v>
      </c>
      <c r="X3" t="s">
        <v>43</v>
      </c>
      <c r="Y3" t="s">
        <v>44</v>
      </c>
      <c r="Z3" t="s">
        <v>45</v>
      </c>
      <c r="AA3" t="s">
        <v>46</v>
      </c>
      <c r="AB3">
        <v>0</v>
      </c>
      <c r="AC3">
        <v>0</v>
      </c>
      <c r="AD3">
        <v>56.32</v>
      </c>
      <c r="AE3">
        <v>0</v>
      </c>
    </row>
    <row r="4" spans="1:31" x14ac:dyDescent="0.25">
      <c r="A4" t="s">
        <v>246</v>
      </c>
      <c r="B4" t="s">
        <v>249</v>
      </c>
      <c r="C4" s="1">
        <v>43061.905613425923</v>
      </c>
      <c r="D4" t="s">
        <v>248</v>
      </c>
      <c r="E4" t="s">
        <v>55</v>
      </c>
      <c r="H4" t="s">
        <v>56</v>
      </c>
      <c r="I4" s="2">
        <v>43070</v>
      </c>
      <c r="J4" t="s">
        <v>33</v>
      </c>
      <c r="K4" t="s">
        <v>34</v>
      </c>
      <c r="L4" t="s">
        <v>35</v>
      </c>
      <c r="M4" t="s">
        <v>36</v>
      </c>
      <c r="N4" t="s">
        <v>37</v>
      </c>
      <c r="O4" t="s">
        <v>38</v>
      </c>
      <c r="P4" t="s">
        <v>39</v>
      </c>
      <c r="Q4">
        <v>501</v>
      </c>
      <c r="R4" t="s">
        <v>40</v>
      </c>
      <c r="S4" t="s">
        <v>41</v>
      </c>
      <c r="T4" t="s">
        <v>37</v>
      </c>
      <c r="U4" t="s">
        <v>223</v>
      </c>
      <c r="V4" t="s">
        <v>42</v>
      </c>
      <c r="W4" t="s">
        <v>228</v>
      </c>
      <c r="X4" t="s">
        <v>43</v>
      </c>
      <c r="Y4" t="s">
        <v>44</v>
      </c>
      <c r="Z4" t="s">
        <v>45</v>
      </c>
      <c r="AA4" t="s">
        <v>46</v>
      </c>
      <c r="AB4">
        <v>0</v>
      </c>
      <c r="AC4">
        <v>0</v>
      </c>
      <c r="AD4">
        <v>56.32</v>
      </c>
      <c r="AE4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tabSelected="1" zoomScale="110" zoomScaleNormal="110" workbookViewId="0">
      <selection activeCell="G18" sqref="G18"/>
    </sheetView>
  </sheetViews>
  <sheetFormatPr defaultRowHeight="15" x14ac:dyDescent="0.25"/>
  <cols>
    <col min="1" max="1" width="32.7109375" bestFit="1" customWidth="1"/>
    <col min="2" max="2" width="15" bestFit="1" customWidth="1"/>
    <col min="3" max="11" width="10.42578125" bestFit="1" customWidth="1"/>
    <col min="12" max="12" width="9.42578125" bestFit="1" customWidth="1"/>
    <col min="13" max="14" width="11.42578125" bestFit="1" customWidth="1"/>
  </cols>
  <sheetData>
    <row r="3" spans="1:13" x14ac:dyDescent="0.25">
      <c r="A3" s="3" t="s">
        <v>232</v>
      </c>
      <c r="B3" s="8" t="s">
        <v>1</v>
      </c>
    </row>
    <row r="4" spans="1:13" x14ac:dyDescent="0.25">
      <c r="A4" s="3" t="s">
        <v>244</v>
      </c>
      <c r="B4" s="7" t="s">
        <v>239</v>
      </c>
      <c r="C4" s="7" t="s">
        <v>238</v>
      </c>
      <c r="D4" s="7" t="s">
        <v>240</v>
      </c>
      <c r="E4" s="7" t="s">
        <v>241</v>
      </c>
      <c r="F4" s="7" t="s">
        <v>242</v>
      </c>
      <c r="G4" s="7" t="s">
        <v>243</v>
      </c>
      <c r="H4" s="7" t="s">
        <v>233</v>
      </c>
      <c r="I4" s="7" t="s">
        <v>234</v>
      </c>
      <c r="J4" s="7" t="s">
        <v>235</v>
      </c>
      <c r="K4" s="7" t="s">
        <v>236</v>
      </c>
      <c r="L4" s="7" t="s">
        <v>237</v>
      </c>
      <c r="M4" s="7" t="s">
        <v>245</v>
      </c>
    </row>
    <row r="5" spans="1:13" x14ac:dyDescent="0.25">
      <c r="A5" s="4" t="s">
        <v>222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5" t="s">
        <v>141</v>
      </c>
      <c r="B6" s="6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>
        <v>0</v>
      </c>
    </row>
    <row r="7" spans="1:13" x14ac:dyDescent="0.25">
      <c r="A7" s="4" t="s">
        <v>223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 t="s">
        <v>42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>
        <v>0</v>
      </c>
    </row>
    <row r="9" spans="1:13" x14ac:dyDescent="0.25">
      <c r="A9" s="4" t="s">
        <v>224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5" t="s">
        <v>218</v>
      </c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0</v>
      </c>
    </row>
    <row r="11" spans="1:13" x14ac:dyDescent="0.25">
      <c r="A11" s="4" t="s">
        <v>225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5" t="s">
        <v>220</v>
      </c>
      <c r="B12" s="6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0</v>
      </c>
    </row>
    <row r="13" spans="1:13" x14ac:dyDescent="0.25">
      <c r="A13" s="4" t="s">
        <v>226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5" t="s">
        <v>215</v>
      </c>
      <c r="B14" s="6"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>
        <v>0</v>
      </c>
    </row>
    <row r="15" spans="1:13" x14ac:dyDescent="0.25">
      <c r="A15" s="4" t="s">
        <v>227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5" t="s">
        <v>141</v>
      </c>
      <c r="B16" s="6"/>
      <c r="C16" s="6">
        <v>0</v>
      </c>
      <c r="D16" s="6">
        <v>2664.24</v>
      </c>
      <c r="E16" s="6">
        <v>4692.8</v>
      </c>
      <c r="F16" s="6">
        <v>10913.600000000002</v>
      </c>
      <c r="G16" s="6">
        <v>7039.2000000000007</v>
      </c>
      <c r="H16" s="6">
        <v>5081.6000000000004</v>
      </c>
      <c r="I16" s="6">
        <v>6248</v>
      </c>
      <c r="J16" s="6">
        <v>6248</v>
      </c>
      <c r="K16" s="6">
        <v>6248</v>
      </c>
      <c r="L16" s="6">
        <v>2339.6</v>
      </c>
      <c r="M16" s="6">
        <v>51475.040000000001</v>
      </c>
    </row>
    <row r="17" spans="1:13" x14ac:dyDescent="0.25">
      <c r="A17" s="4" t="s">
        <v>228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5" t="s">
        <v>43</v>
      </c>
      <c r="B18" s="6"/>
      <c r="C18" s="6"/>
      <c r="D18" s="6">
        <v>63.94</v>
      </c>
      <c r="E18" s="6">
        <v>112.64</v>
      </c>
      <c r="F18" s="6">
        <v>237.04000000000008</v>
      </c>
      <c r="G18" s="6">
        <v>168.96</v>
      </c>
      <c r="H18" s="6">
        <v>121.97</v>
      </c>
      <c r="I18" s="6">
        <v>149.96</v>
      </c>
      <c r="J18" s="6">
        <v>149.96</v>
      </c>
      <c r="K18" s="6">
        <v>149.96</v>
      </c>
      <c r="L18" s="6">
        <v>56.15</v>
      </c>
      <c r="M18" s="6">
        <v>1210.5800000000002</v>
      </c>
    </row>
    <row r="19" spans="1:13" x14ac:dyDescent="0.25">
      <c r="A19" s="4" t="s">
        <v>229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5" t="s">
        <v>220</v>
      </c>
      <c r="B20" s="6"/>
      <c r="C20" s="6"/>
      <c r="D20" s="6">
        <v>1295.8900000000001</v>
      </c>
      <c r="E20" s="6">
        <v>2282.58</v>
      </c>
      <c r="F20" s="6">
        <v>5296.58</v>
      </c>
      <c r="G20" s="6">
        <v>3423.87</v>
      </c>
      <c r="H20" s="6">
        <v>2471.69</v>
      </c>
      <c r="I20" s="6">
        <v>3039.04</v>
      </c>
      <c r="J20" s="6">
        <v>3039.04</v>
      </c>
      <c r="K20" s="6">
        <v>3039.04</v>
      </c>
      <c r="L20" s="6">
        <v>1137.98</v>
      </c>
      <c r="M20" s="6">
        <v>25025.71</v>
      </c>
    </row>
    <row r="21" spans="1:13" x14ac:dyDescent="0.25">
      <c r="A21" s="4" t="s">
        <v>230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5" t="s">
        <v>216</v>
      </c>
      <c r="B22" s="6"/>
      <c r="C22" s="6">
        <v>10649</v>
      </c>
      <c r="D22" s="6">
        <v>5412</v>
      </c>
      <c r="E22" s="6"/>
      <c r="F22" s="6"/>
      <c r="G22" s="6"/>
      <c r="H22" s="6">
        <v>15921</v>
      </c>
      <c r="I22" s="6"/>
      <c r="J22" s="6"/>
      <c r="K22" s="6"/>
      <c r="L22" s="6"/>
      <c r="M22" s="6">
        <v>31982</v>
      </c>
    </row>
    <row r="23" spans="1:13" x14ac:dyDescent="0.25">
      <c r="A23" s="4" t="s">
        <v>231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5" t="s">
        <v>185</v>
      </c>
      <c r="B24" s="6"/>
      <c r="C24" s="6">
        <v>10649</v>
      </c>
      <c r="D24" s="6">
        <v>9436.07</v>
      </c>
      <c r="E24" s="6">
        <v>7088.02</v>
      </c>
      <c r="F24" s="6">
        <v>16447.220000000012</v>
      </c>
      <c r="G24" s="6">
        <v>10632.03</v>
      </c>
      <c r="H24" s="6">
        <v>23596.26</v>
      </c>
      <c r="I24" s="6">
        <v>9437</v>
      </c>
      <c r="J24" s="6">
        <v>9437</v>
      </c>
      <c r="K24" s="6">
        <v>9437</v>
      </c>
      <c r="L24" s="6">
        <v>3533.73</v>
      </c>
      <c r="M24" s="6">
        <v>109693.33</v>
      </c>
    </row>
    <row r="25" spans="1:13" x14ac:dyDescent="0.25">
      <c r="A25" s="4" t="s">
        <v>245</v>
      </c>
      <c r="B25" s="6">
        <v>0</v>
      </c>
      <c r="C25" s="6">
        <v>21298</v>
      </c>
      <c r="D25" s="6">
        <v>18872.14</v>
      </c>
      <c r="E25" s="6">
        <v>14176.04</v>
      </c>
      <c r="F25" s="6">
        <v>32894.440000000017</v>
      </c>
      <c r="G25" s="6">
        <v>21264.06</v>
      </c>
      <c r="H25" s="6">
        <v>47192.520000000004</v>
      </c>
      <c r="I25" s="6">
        <v>18874</v>
      </c>
      <c r="J25" s="6">
        <v>18874</v>
      </c>
      <c r="K25" s="6">
        <v>18874</v>
      </c>
      <c r="L25" s="6">
        <v>7067.46</v>
      </c>
      <c r="M25" s="6">
        <v>219386.66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1"/>
  <sheetViews>
    <sheetView workbookViewId="0">
      <selection activeCell="V16" sqref="V16"/>
    </sheetView>
  </sheetViews>
  <sheetFormatPr defaultRowHeight="15" x14ac:dyDescent="0.25"/>
  <cols>
    <col min="1" max="1" width="9.5703125" bestFit="1" customWidth="1"/>
    <col min="2" max="2" width="11.140625" bestFit="1" customWidth="1"/>
    <col min="3" max="3" width="15.7109375" bestFit="1" customWidth="1"/>
    <col min="4" max="4" width="5.42578125" bestFit="1" customWidth="1"/>
    <col min="5" max="5" width="14.28515625" bestFit="1" customWidth="1"/>
    <col min="6" max="6" width="18.42578125" bestFit="1" customWidth="1"/>
    <col min="7" max="7" width="19.28515625" bestFit="1" customWidth="1"/>
    <col min="8" max="8" width="27.5703125" bestFit="1" customWidth="1"/>
    <col min="9" max="10" width="15" bestFit="1" customWidth="1"/>
    <col min="11" max="11" width="9.28515625" bestFit="1" customWidth="1"/>
    <col min="12" max="12" width="16.5703125" bestFit="1" customWidth="1"/>
    <col min="13" max="13" width="7.42578125" bestFit="1" customWidth="1"/>
    <col min="14" max="14" width="20" bestFit="1" customWidth="1"/>
    <col min="15" max="15" width="8.7109375" bestFit="1" customWidth="1"/>
    <col min="16" max="16" width="27.7109375" bestFit="1" customWidth="1"/>
    <col min="17" max="17" width="10.7109375" bestFit="1" customWidth="1"/>
    <col min="18" max="18" width="30.28515625" bestFit="1" customWidth="1"/>
    <col min="19" max="19" width="11.28515625" bestFit="1" customWidth="1"/>
    <col min="20" max="20" width="20" bestFit="1" customWidth="1"/>
    <col min="21" max="21" width="3.28515625" bestFit="1" customWidth="1"/>
    <col min="22" max="22" width="14.7109375" bestFit="1" customWidth="1"/>
    <col min="23" max="23" width="7.7109375" bestFit="1" customWidth="1"/>
    <col min="24" max="24" width="28.5703125" bestFit="1" customWidth="1"/>
    <col min="25" max="25" width="11.7109375" bestFit="1" customWidth="1"/>
    <col min="26" max="26" width="15.7109375" bestFit="1" customWidth="1"/>
    <col min="27" max="27" width="5.140625" bestFit="1" customWidth="1"/>
    <col min="28" max="28" width="13.42578125" bestFit="1" customWidth="1"/>
    <col min="29" max="29" width="14.28515625" bestFit="1" customWidth="1"/>
    <col min="30" max="30" width="8.7109375" bestFit="1" customWidth="1"/>
    <col min="31" max="31" width="12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tr">
        <f t="shared" ref="A2:A65" si="0">"18"</f>
        <v>18</v>
      </c>
      <c r="B2" t="str">
        <f>"05"</f>
        <v>05</v>
      </c>
      <c r="C2" s="1">
        <v>43048.905347222222</v>
      </c>
      <c r="D2" t="str">
        <f t="shared" ref="D2:D65" si="1">"9"</f>
        <v>9</v>
      </c>
      <c r="E2" t="s">
        <v>31</v>
      </c>
      <c r="H2" t="s">
        <v>32</v>
      </c>
      <c r="I2" s="2">
        <v>43056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>
        <v>501</v>
      </c>
      <c r="R2" t="s">
        <v>40</v>
      </c>
      <c r="S2" t="s">
        <v>41</v>
      </c>
      <c r="T2" t="s">
        <v>37</v>
      </c>
      <c r="U2" t="str">
        <f t="shared" ref="U2:U33" si="2">"02"</f>
        <v>02</v>
      </c>
      <c r="V2" t="s">
        <v>42</v>
      </c>
      <c r="W2" t="str">
        <f t="shared" ref="W2:W33" si="3">"E4282"</f>
        <v>E4282</v>
      </c>
      <c r="X2" t="s">
        <v>43</v>
      </c>
      <c r="Y2" t="s">
        <v>44</v>
      </c>
      <c r="Z2" t="s">
        <v>45</v>
      </c>
      <c r="AA2" t="s">
        <v>46</v>
      </c>
      <c r="AB2">
        <v>0</v>
      </c>
      <c r="AC2">
        <v>0</v>
      </c>
      <c r="AD2">
        <v>56.32</v>
      </c>
      <c r="AE2">
        <v>0</v>
      </c>
    </row>
    <row r="3" spans="1:31" x14ac:dyDescent="0.25">
      <c r="A3" t="str">
        <f t="shared" si="0"/>
        <v>18</v>
      </c>
      <c r="B3" t="str">
        <f>"03"</f>
        <v>03</v>
      </c>
      <c r="C3" s="1">
        <v>42978.908229166664</v>
      </c>
      <c r="D3" t="str">
        <f t="shared" si="1"/>
        <v>9</v>
      </c>
      <c r="E3" t="s">
        <v>47</v>
      </c>
      <c r="H3" t="s">
        <v>48</v>
      </c>
      <c r="I3" s="2">
        <v>42986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38</v>
      </c>
      <c r="P3" t="s">
        <v>39</v>
      </c>
      <c r="Q3">
        <v>501</v>
      </c>
      <c r="R3" t="s">
        <v>40</v>
      </c>
      <c r="S3" t="s">
        <v>41</v>
      </c>
      <c r="T3" t="s">
        <v>37</v>
      </c>
      <c r="U3" t="str">
        <f t="shared" si="2"/>
        <v>02</v>
      </c>
      <c r="V3" t="s">
        <v>42</v>
      </c>
      <c r="W3" t="str">
        <f t="shared" si="3"/>
        <v>E4282</v>
      </c>
      <c r="X3" t="s">
        <v>43</v>
      </c>
      <c r="Y3" t="s">
        <v>44</v>
      </c>
      <c r="Z3" t="s">
        <v>45</v>
      </c>
      <c r="AA3" t="s">
        <v>46</v>
      </c>
      <c r="AB3">
        <v>0</v>
      </c>
      <c r="AC3">
        <v>0</v>
      </c>
      <c r="AD3">
        <v>9.41</v>
      </c>
      <c r="AE3">
        <v>0</v>
      </c>
    </row>
    <row r="4" spans="1:31" x14ac:dyDescent="0.25">
      <c r="A4" t="str">
        <f t="shared" si="0"/>
        <v>18</v>
      </c>
      <c r="B4" t="str">
        <f>"04"</f>
        <v>04</v>
      </c>
      <c r="C4" s="1">
        <v>43006.904965277776</v>
      </c>
      <c r="D4" t="str">
        <f t="shared" si="1"/>
        <v>9</v>
      </c>
      <c r="E4" t="s">
        <v>49</v>
      </c>
      <c r="H4" t="s">
        <v>50</v>
      </c>
      <c r="I4" s="2">
        <v>43014</v>
      </c>
      <c r="J4" t="s">
        <v>33</v>
      </c>
      <c r="K4" t="s">
        <v>34</v>
      </c>
      <c r="L4" t="s">
        <v>35</v>
      </c>
      <c r="M4" t="s">
        <v>36</v>
      </c>
      <c r="N4" t="s">
        <v>37</v>
      </c>
      <c r="O4" t="s">
        <v>38</v>
      </c>
      <c r="P4" t="s">
        <v>39</v>
      </c>
      <c r="Q4">
        <v>501</v>
      </c>
      <c r="R4" t="s">
        <v>40</v>
      </c>
      <c r="S4" t="s">
        <v>41</v>
      </c>
      <c r="T4" t="s">
        <v>37</v>
      </c>
      <c r="U4" t="str">
        <f t="shared" si="2"/>
        <v>02</v>
      </c>
      <c r="V4" t="s">
        <v>42</v>
      </c>
      <c r="W4" t="str">
        <f t="shared" si="3"/>
        <v>E4282</v>
      </c>
      <c r="X4" t="s">
        <v>43</v>
      </c>
      <c r="Y4" t="s">
        <v>44</v>
      </c>
      <c r="Z4" t="s">
        <v>45</v>
      </c>
      <c r="AA4" t="s">
        <v>46</v>
      </c>
      <c r="AB4">
        <v>0</v>
      </c>
      <c r="AC4">
        <v>0</v>
      </c>
      <c r="AD4">
        <v>56.32</v>
      </c>
      <c r="AE4">
        <v>0</v>
      </c>
    </row>
    <row r="5" spans="1:31" x14ac:dyDescent="0.25">
      <c r="A5" t="str">
        <f t="shared" si="0"/>
        <v>18</v>
      </c>
      <c r="B5" t="str">
        <f>"04"</f>
        <v>04</v>
      </c>
      <c r="C5" s="1">
        <v>43020.907581018517</v>
      </c>
      <c r="D5" t="str">
        <f t="shared" si="1"/>
        <v>9</v>
      </c>
      <c r="E5" t="s">
        <v>51</v>
      </c>
      <c r="H5" t="s">
        <v>52</v>
      </c>
      <c r="I5" s="2">
        <v>43028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>
        <v>501</v>
      </c>
      <c r="R5" t="s">
        <v>40</v>
      </c>
      <c r="S5" t="s">
        <v>41</v>
      </c>
      <c r="T5" t="s">
        <v>37</v>
      </c>
      <c r="U5" t="str">
        <f t="shared" si="2"/>
        <v>02</v>
      </c>
      <c r="V5" t="s">
        <v>42</v>
      </c>
      <c r="W5" t="str">
        <f t="shared" si="3"/>
        <v>E4282</v>
      </c>
      <c r="X5" t="s">
        <v>43</v>
      </c>
      <c r="Y5" t="s">
        <v>44</v>
      </c>
      <c r="Z5" t="s">
        <v>45</v>
      </c>
      <c r="AA5" t="s">
        <v>46</v>
      </c>
      <c r="AB5">
        <v>0</v>
      </c>
      <c r="AC5">
        <v>0</v>
      </c>
      <c r="AD5">
        <v>56.32</v>
      </c>
      <c r="AE5">
        <v>0</v>
      </c>
    </row>
    <row r="6" spans="1:31" x14ac:dyDescent="0.25">
      <c r="A6" t="str">
        <f t="shared" si="0"/>
        <v>18</v>
      </c>
      <c r="B6" t="str">
        <f>"03"</f>
        <v>03</v>
      </c>
      <c r="C6" s="1">
        <v>42992.905555555553</v>
      </c>
      <c r="D6" t="str">
        <f t="shared" si="1"/>
        <v>9</v>
      </c>
      <c r="E6" t="s">
        <v>53</v>
      </c>
      <c r="H6" t="s">
        <v>54</v>
      </c>
      <c r="I6" s="2">
        <v>43000</v>
      </c>
      <c r="J6" t="s">
        <v>33</v>
      </c>
      <c r="K6" t="s">
        <v>34</v>
      </c>
      <c r="L6" t="s">
        <v>35</v>
      </c>
      <c r="M6" t="s">
        <v>36</v>
      </c>
      <c r="N6" t="s">
        <v>37</v>
      </c>
      <c r="O6" t="s">
        <v>38</v>
      </c>
      <c r="P6" t="s">
        <v>39</v>
      </c>
      <c r="Q6">
        <v>501</v>
      </c>
      <c r="R6" t="s">
        <v>40</v>
      </c>
      <c r="S6" t="s">
        <v>41</v>
      </c>
      <c r="T6" t="s">
        <v>37</v>
      </c>
      <c r="U6" t="str">
        <f t="shared" si="2"/>
        <v>02</v>
      </c>
      <c r="V6" t="s">
        <v>42</v>
      </c>
      <c r="W6" t="str">
        <f t="shared" si="3"/>
        <v>E4282</v>
      </c>
      <c r="X6" t="s">
        <v>43</v>
      </c>
      <c r="Y6" t="s">
        <v>44</v>
      </c>
      <c r="Z6" t="s">
        <v>45</v>
      </c>
      <c r="AA6" t="s">
        <v>46</v>
      </c>
      <c r="AB6">
        <v>0</v>
      </c>
      <c r="AC6">
        <v>0</v>
      </c>
      <c r="AD6">
        <v>54.53</v>
      </c>
      <c r="AE6">
        <v>0</v>
      </c>
    </row>
    <row r="7" spans="1:31" x14ac:dyDescent="0.25">
      <c r="A7" t="str">
        <f t="shared" si="0"/>
        <v>18</v>
      </c>
      <c r="B7" t="str">
        <f>"06"</f>
        <v>06</v>
      </c>
      <c r="C7" s="1">
        <v>43061.905613425923</v>
      </c>
      <c r="D7" t="str">
        <f t="shared" si="1"/>
        <v>9</v>
      </c>
      <c r="E7" t="s">
        <v>55</v>
      </c>
      <c r="H7" t="s">
        <v>56</v>
      </c>
      <c r="I7" s="2">
        <v>43070</v>
      </c>
      <c r="J7" t="s">
        <v>33</v>
      </c>
      <c r="K7" t="s">
        <v>34</v>
      </c>
      <c r="L7" t="s">
        <v>35</v>
      </c>
      <c r="M7" t="s">
        <v>36</v>
      </c>
      <c r="N7" t="s">
        <v>37</v>
      </c>
      <c r="O7" t="s">
        <v>38</v>
      </c>
      <c r="P7" t="s">
        <v>39</v>
      </c>
      <c r="Q7">
        <v>501</v>
      </c>
      <c r="R7" t="s">
        <v>40</v>
      </c>
      <c r="S7" t="s">
        <v>41</v>
      </c>
      <c r="T7" t="s">
        <v>37</v>
      </c>
      <c r="U7" t="str">
        <f t="shared" si="2"/>
        <v>02</v>
      </c>
      <c r="V7" t="s">
        <v>42</v>
      </c>
      <c r="W7" t="str">
        <f t="shared" si="3"/>
        <v>E4282</v>
      </c>
      <c r="X7" t="s">
        <v>43</v>
      </c>
      <c r="Y7" t="s">
        <v>44</v>
      </c>
      <c r="Z7" t="s">
        <v>45</v>
      </c>
      <c r="AA7" t="s">
        <v>46</v>
      </c>
      <c r="AB7">
        <v>0</v>
      </c>
      <c r="AC7">
        <v>0</v>
      </c>
      <c r="AD7">
        <v>56.32</v>
      </c>
      <c r="AE7">
        <v>0</v>
      </c>
    </row>
    <row r="8" spans="1:31" x14ac:dyDescent="0.25">
      <c r="A8" t="str">
        <f t="shared" si="0"/>
        <v>18</v>
      </c>
      <c r="B8" t="str">
        <f>"06"</f>
        <v>06</v>
      </c>
      <c r="C8" s="1">
        <v>43090.593622685185</v>
      </c>
      <c r="D8" t="str">
        <f t="shared" si="1"/>
        <v>9</v>
      </c>
      <c r="E8" t="s">
        <v>57</v>
      </c>
      <c r="H8" t="s">
        <v>58</v>
      </c>
      <c r="I8" s="2">
        <v>43098</v>
      </c>
      <c r="J8" t="s">
        <v>33</v>
      </c>
      <c r="K8" t="s">
        <v>34</v>
      </c>
      <c r="L8" t="s">
        <v>35</v>
      </c>
      <c r="M8" t="s">
        <v>36</v>
      </c>
      <c r="N8" t="s">
        <v>37</v>
      </c>
      <c r="O8" t="s">
        <v>38</v>
      </c>
      <c r="P8" t="s">
        <v>39</v>
      </c>
      <c r="Q8">
        <v>501</v>
      </c>
      <c r="R8" t="s">
        <v>40</v>
      </c>
      <c r="S8" t="s">
        <v>41</v>
      </c>
      <c r="T8" t="s">
        <v>37</v>
      </c>
      <c r="U8" t="str">
        <f t="shared" si="2"/>
        <v>02</v>
      </c>
      <c r="V8" t="s">
        <v>42</v>
      </c>
      <c r="W8" t="str">
        <f t="shared" si="3"/>
        <v>E4282</v>
      </c>
      <c r="X8" t="s">
        <v>43</v>
      </c>
      <c r="Y8" t="s">
        <v>44</v>
      </c>
      <c r="Z8" t="s">
        <v>45</v>
      </c>
      <c r="AA8" t="s">
        <v>46</v>
      </c>
      <c r="AB8">
        <v>0</v>
      </c>
      <c r="AC8">
        <v>0</v>
      </c>
      <c r="AD8">
        <v>56.32</v>
      </c>
      <c r="AE8">
        <v>0</v>
      </c>
    </row>
    <row r="9" spans="1:31" x14ac:dyDescent="0.25">
      <c r="A9" t="str">
        <f t="shared" si="0"/>
        <v>18</v>
      </c>
      <c r="B9" t="str">
        <f>"06"</f>
        <v>06</v>
      </c>
      <c r="C9" s="1">
        <v>43076.906840277778</v>
      </c>
      <c r="D9" t="str">
        <f t="shared" si="1"/>
        <v>9</v>
      </c>
      <c r="E9" t="s">
        <v>59</v>
      </c>
      <c r="H9" t="s">
        <v>60</v>
      </c>
      <c r="I9" s="2">
        <v>43084</v>
      </c>
      <c r="J9" t="s">
        <v>33</v>
      </c>
      <c r="K9" t="s">
        <v>34</v>
      </c>
      <c r="L9" t="s">
        <v>35</v>
      </c>
      <c r="M9" t="s">
        <v>36</v>
      </c>
      <c r="N9" t="s">
        <v>37</v>
      </c>
      <c r="O9" t="s">
        <v>38</v>
      </c>
      <c r="P9" t="s">
        <v>39</v>
      </c>
      <c r="Q9">
        <v>501</v>
      </c>
      <c r="R9" t="s">
        <v>40</v>
      </c>
      <c r="S9" t="s">
        <v>41</v>
      </c>
      <c r="T9" t="s">
        <v>37</v>
      </c>
      <c r="U9" t="str">
        <f t="shared" si="2"/>
        <v>02</v>
      </c>
      <c r="V9" t="s">
        <v>42</v>
      </c>
      <c r="W9" t="str">
        <f t="shared" si="3"/>
        <v>E4282</v>
      </c>
      <c r="X9" t="s">
        <v>43</v>
      </c>
      <c r="Y9" t="s">
        <v>44</v>
      </c>
      <c r="Z9" t="s">
        <v>45</v>
      </c>
      <c r="AA9" t="s">
        <v>46</v>
      </c>
      <c r="AB9">
        <v>0</v>
      </c>
      <c r="AC9">
        <v>0</v>
      </c>
      <c r="AD9">
        <v>56.32</v>
      </c>
      <c r="AE9">
        <v>0</v>
      </c>
    </row>
    <row r="10" spans="1:31" x14ac:dyDescent="0.25">
      <c r="A10" t="str">
        <f t="shared" si="0"/>
        <v>18</v>
      </c>
      <c r="B10" t="str">
        <f t="shared" ref="B10:B42" si="4">"05"</f>
        <v>05</v>
      </c>
      <c r="C10" s="1">
        <v>43034.906643518516</v>
      </c>
      <c r="D10" t="str">
        <f t="shared" si="1"/>
        <v>9</v>
      </c>
      <c r="E10" t="s">
        <v>61</v>
      </c>
      <c r="H10" t="s">
        <v>62</v>
      </c>
      <c r="I10" s="2">
        <v>43042</v>
      </c>
      <c r="J10" t="s">
        <v>33</v>
      </c>
      <c r="K10" t="s">
        <v>34</v>
      </c>
      <c r="L10" t="s">
        <v>35</v>
      </c>
      <c r="M10" t="s">
        <v>36</v>
      </c>
      <c r="N10" t="s">
        <v>37</v>
      </c>
      <c r="O10" t="s">
        <v>38</v>
      </c>
      <c r="P10" t="s">
        <v>39</v>
      </c>
      <c r="Q10">
        <v>501</v>
      </c>
      <c r="R10" t="s">
        <v>40</v>
      </c>
      <c r="S10" t="s">
        <v>41</v>
      </c>
      <c r="T10" t="s">
        <v>37</v>
      </c>
      <c r="U10" t="str">
        <f t="shared" si="2"/>
        <v>02</v>
      </c>
      <c r="V10" t="s">
        <v>42</v>
      </c>
      <c r="W10" t="str">
        <f t="shared" si="3"/>
        <v>E4282</v>
      </c>
      <c r="X10" t="s">
        <v>43</v>
      </c>
      <c r="Y10" t="s">
        <v>44</v>
      </c>
      <c r="Z10" t="s">
        <v>45</v>
      </c>
      <c r="AA10" t="s">
        <v>46</v>
      </c>
      <c r="AB10">
        <v>0</v>
      </c>
      <c r="AC10">
        <v>0</v>
      </c>
      <c r="AD10">
        <v>56.32</v>
      </c>
      <c r="AE10">
        <v>0</v>
      </c>
    </row>
    <row r="11" spans="1:31" x14ac:dyDescent="0.25">
      <c r="A11" t="str">
        <f t="shared" si="0"/>
        <v>18</v>
      </c>
      <c r="B11" t="str">
        <f t="shared" si="4"/>
        <v>05</v>
      </c>
      <c r="C11" s="1">
        <v>43069.54483796296</v>
      </c>
      <c r="D11" t="str">
        <f t="shared" si="1"/>
        <v>9</v>
      </c>
      <c r="E11" t="s">
        <v>63</v>
      </c>
      <c r="H11" t="s">
        <v>64</v>
      </c>
      <c r="I11" s="2">
        <v>43068</v>
      </c>
      <c r="J11" t="s">
        <v>33</v>
      </c>
      <c r="K11" t="s">
        <v>34</v>
      </c>
      <c r="L11" t="s">
        <v>35</v>
      </c>
      <c r="M11" t="s">
        <v>36</v>
      </c>
      <c r="N11" t="s">
        <v>37</v>
      </c>
      <c r="O11" t="s">
        <v>38</v>
      </c>
      <c r="P11" t="s">
        <v>39</v>
      </c>
      <c r="Q11">
        <v>501</v>
      </c>
      <c r="R11" t="s">
        <v>40</v>
      </c>
      <c r="S11" t="s">
        <v>41</v>
      </c>
      <c r="T11" t="s">
        <v>37</v>
      </c>
      <c r="U11" t="str">
        <f t="shared" si="2"/>
        <v>02</v>
      </c>
      <c r="V11" t="s">
        <v>42</v>
      </c>
      <c r="W11" t="str">
        <f t="shared" si="3"/>
        <v>E4282</v>
      </c>
      <c r="X11" t="s">
        <v>43</v>
      </c>
      <c r="Y11" t="s">
        <v>44</v>
      </c>
      <c r="Z11" t="s">
        <v>45</v>
      </c>
      <c r="AA11" t="s">
        <v>65</v>
      </c>
      <c r="AB11">
        <v>0</v>
      </c>
      <c r="AC11">
        <v>0</v>
      </c>
      <c r="AD11">
        <v>-15.55</v>
      </c>
      <c r="AE11">
        <v>0</v>
      </c>
    </row>
    <row r="12" spans="1:31" x14ac:dyDescent="0.25">
      <c r="A12" t="str">
        <f t="shared" si="0"/>
        <v>18</v>
      </c>
      <c r="B12" t="str">
        <f t="shared" si="4"/>
        <v>05</v>
      </c>
      <c r="C12" s="1">
        <v>43069.544849537036</v>
      </c>
      <c r="D12" t="str">
        <f t="shared" si="1"/>
        <v>9</v>
      </c>
      <c r="E12" t="s">
        <v>63</v>
      </c>
      <c r="H12" t="s">
        <v>66</v>
      </c>
      <c r="I12" s="2">
        <v>43068</v>
      </c>
      <c r="J12" t="s">
        <v>33</v>
      </c>
      <c r="K12" t="s">
        <v>34</v>
      </c>
      <c r="L12" t="s">
        <v>35</v>
      </c>
      <c r="M12" t="s">
        <v>36</v>
      </c>
      <c r="N12" t="s">
        <v>37</v>
      </c>
      <c r="O12" t="s">
        <v>38</v>
      </c>
      <c r="P12" t="s">
        <v>39</v>
      </c>
      <c r="Q12">
        <v>501</v>
      </c>
      <c r="R12" t="s">
        <v>40</v>
      </c>
      <c r="S12" t="s">
        <v>41</v>
      </c>
      <c r="T12" t="s">
        <v>37</v>
      </c>
      <c r="U12" t="str">
        <f t="shared" si="2"/>
        <v>02</v>
      </c>
      <c r="V12" t="s">
        <v>42</v>
      </c>
      <c r="W12" t="str">
        <f t="shared" si="3"/>
        <v>E4282</v>
      </c>
      <c r="X12" t="s">
        <v>43</v>
      </c>
      <c r="Y12" t="s">
        <v>44</v>
      </c>
      <c r="Z12" t="s">
        <v>45</v>
      </c>
      <c r="AA12" t="s">
        <v>46</v>
      </c>
      <c r="AB12">
        <v>0</v>
      </c>
      <c r="AC12">
        <v>0</v>
      </c>
      <c r="AD12">
        <v>15.55</v>
      </c>
      <c r="AE12">
        <v>0</v>
      </c>
    </row>
    <row r="13" spans="1:31" x14ac:dyDescent="0.25">
      <c r="A13" t="str">
        <f t="shared" si="0"/>
        <v>18</v>
      </c>
      <c r="B13" t="str">
        <f t="shared" si="4"/>
        <v>05</v>
      </c>
      <c r="C13" s="1">
        <v>43069.544872685183</v>
      </c>
      <c r="D13" t="str">
        <f t="shared" si="1"/>
        <v>9</v>
      </c>
      <c r="E13" t="s">
        <v>67</v>
      </c>
      <c r="H13" t="s">
        <v>68</v>
      </c>
      <c r="I13" s="2">
        <v>43068</v>
      </c>
      <c r="J13" t="s">
        <v>33</v>
      </c>
      <c r="K13" t="s">
        <v>34</v>
      </c>
      <c r="L13" t="s">
        <v>35</v>
      </c>
      <c r="M13" t="s">
        <v>36</v>
      </c>
      <c r="N13" t="s">
        <v>37</v>
      </c>
      <c r="O13" t="s">
        <v>38</v>
      </c>
      <c r="P13" t="s">
        <v>39</v>
      </c>
      <c r="Q13">
        <v>501</v>
      </c>
      <c r="R13" t="s">
        <v>40</v>
      </c>
      <c r="S13" t="s">
        <v>41</v>
      </c>
      <c r="T13" t="s">
        <v>37</v>
      </c>
      <c r="U13" t="str">
        <f t="shared" si="2"/>
        <v>02</v>
      </c>
      <c r="V13" t="s">
        <v>42</v>
      </c>
      <c r="W13" t="str">
        <f t="shared" si="3"/>
        <v>E4282</v>
      </c>
      <c r="X13" t="s">
        <v>43</v>
      </c>
      <c r="Y13" t="s">
        <v>44</v>
      </c>
      <c r="Z13" t="s">
        <v>45</v>
      </c>
      <c r="AA13" t="s">
        <v>65</v>
      </c>
      <c r="AB13">
        <v>0</v>
      </c>
      <c r="AC13">
        <v>0</v>
      </c>
      <c r="AD13">
        <v>-15.55</v>
      </c>
      <c r="AE13">
        <v>0</v>
      </c>
    </row>
    <row r="14" spans="1:31" x14ac:dyDescent="0.25">
      <c r="A14" t="str">
        <f t="shared" si="0"/>
        <v>18</v>
      </c>
      <c r="B14" t="str">
        <f t="shared" si="4"/>
        <v>05</v>
      </c>
      <c r="C14" s="1">
        <v>43069.544872685183</v>
      </c>
      <c r="D14" t="str">
        <f t="shared" si="1"/>
        <v>9</v>
      </c>
      <c r="E14" t="s">
        <v>67</v>
      </c>
      <c r="H14" t="s">
        <v>69</v>
      </c>
      <c r="I14" s="2">
        <v>43068</v>
      </c>
      <c r="J14" t="s">
        <v>33</v>
      </c>
      <c r="K14" t="s">
        <v>34</v>
      </c>
      <c r="L14" t="s">
        <v>35</v>
      </c>
      <c r="M14" t="s">
        <v>36</v>
      </c>
      <c r="N14" t="s">
        <v>37</v>
      </c>
      <c r="O14" t="s">
        <v>38</v>
      </c>
      <c r="P14" t="s">
        <v>39</v>
      </c>
      <c r="Q14">
        <v>501</v>
      </c>
      <c r="R14" t="s">
        <v>40</v>
      </c>
      <c r="S14" t="s">
        <v>41</v>
      </c>
      <c r="T14" t="s">
        <v>37</v>
      </c>
      <c r="U14" t="str">
        <f t="shared" si="2"/>
        <v>02</v>
      </c>
      <c r="V14" t="s">
        <v>42</v>
      </c>
      <c r="W14" t="str">
        <f t="shared" si="3"/>
        <v>E4282</v>
      </c>
      <c r="X14" t="s">
        <v>43</v>
      </c>
      <c r="Y14" t="s">
        <v>44</v>
      </c>
      <c r="Z14" t="s">
        <v>45</v>
      </c>
      <c r="AA14" t="s">
        <v>46</v>
      </c>
      <c r="AB14">
        <v>0</v>
      </c>
      <c r="AC14">
        <v>0</v>
      </c>
      <c r="AD14">
        <v>15.55</v>
      </c>
      <c r="AE14">
        <v>0</v>
      </c>
    </row>
    <row r="15" spans="1:31" x14ac:dyDescent="0.25">
      <c r="A15" t="str">
        <f t="shared" si="0"/>
        <v>18</v>
      </c>
      <c r="B15" t="str">
        <f t="shared" si="4"/>
        <v>05</v>
      </c>
      <c r="C15" s="1">
        <v>43069.54488425926</v>
      </c>
      <c r="D15" t="str">
        <f t="shared" si="1"/>
        <v>9</v>
      </c>
      <c r="E15" t="s">
        <v>70</v>
      </c>
      <c r="H15" t="s">
        <v>71</v>
      </c>
      <c r="I15" s="2">
        <v>43068</v>
      </c>
      <c r="J15" t="s">
        <v>33</v>
      </c>
      <c r="K15" t="s">
        <v>34</v>
      </c>
      <c r="L15" t="s">
        <v>35</v>
      </c>
      <c r="M15" t="s">
        <v>36</v>
      </c>
      <c r="N15" t="s">
        <v>37</v>
      </c>
      <c r="O15" t="s">
        <v>38</v>
      </c>
      <c r="P15" t="s">
        <v>39</v>
      </c>
      <c r="Q15">
        <v>501</v>
      </c>
      <c r="R15" t="s">
        <v>40</v>
      </c>
      <c r="S15" t="s">
        <v>41</v>
      </c>
      <c r="T15" t="s">
        <v>37</v>
      </c>
      <c r="U15" t="str">
        <f t="shared" si="2"/>
        <v>02</v>
      </c>
      <c r="V15" t="s">
        <v>42</v>
      </c>
      <c r="W15" t="str">
        <f t="shared" si="3"/>
        <v>E4282</v>
      </c>
      <c r="X15" t="s">
        <v>43</v>
      </c>
      <c r="Y15" t="s">
        <v>44</v>
      </c>
      <c r="Z15" t="s">
        <v>45</v>
      </c>
      <c r="AA15" t="s">
        <v>65</v>
      </c>
      <c r="AB15">
        <v>0</v>
      </c>
      <c r="AC15">
        <v>0</v>
      </c>
      <c r="AD15">
        <v>-15.55</v>
      </c>
      <c r="AE15">
        <v>0</v>
      </c>
    </row>
    <row r="16" spans="1:31" x14ac:dyDescent="0.25">
      <c r="A16" t="str">
        <f t="shared" si="0"/>
        <v>18</v>
      </c>
      <c r="B16" t="str">
        <f t="shared" si="4"/>
        <v>05</v>
      </c>
      <c r="C16" s="1">
        <v>43069.544895833336</v>
      </c>
      <c r="D16" t="str">
        <f t="shared" si="1"/>
        <v>9</v>
      </c>
      <c r="E16" t="s">
        <v>70</v>
      </c>
      <c r="H16" t="s">
        <v>72</v>
      </c>
      <c r="I16" s="2">
        <v>43068</v>
      </c>
      <c r="J16" t="s">
        <v>33</v>
      </c>
      <c r="K16" t="s">
        <v>34</v>
      </c>
      <c r="L16" t="s">
        <v>35</v>
      </c>
      <c r="M16" t="s">
        <v>36</v>
      </c>
      <c r="N16" t="s">
        <v>37</v>
      </c>
      <c r="O16" t="s">
        <v>38</v>
      </c>
      <c r="P16" t="s">
        <v>39</v>
      </c>
      <c r="Q16">
        <v>501</v>
      </c>
      <c r="R16" t="s">
        <v>40</v>
      </c>
      <c r="S16" t="s">
        <v>41</v>
      </c>
      <c r="T16" t="s">
        <v>37</v>
      </c>
      <c r="U16" t="str">
        <f t="shared" si="2"/>
        <v>02</v>
      </c>
      <c r="V16" t="s">
        <v>42</v>
      </c>
      <c r="W16" t="str">
        <f t="shared" si="3"/>
        <v>E4282</v>
      </c>
      <c r="X16" t="s">
        <v>43</v>
      </c>
      <c r="Y16" t="s">
        <v>44</v>
      </c>
      <c r="Z16" t="s">
        <v>45</v>
      </c>
      <c r="AA16" t="s">
        <v>46</v>
      </c>
      <c r="AB16">
        <v>0</v>
      </c>
      <c r="AC16">
        <v>0</v>
      </c>
      <c r="AD16">
        <v>15.55</v>
      </c>
      <c r="AE16">
        <v>0</v>
      </c>
    </row>
    <row r="17" spans="1:31" x14ac:dyDescent="0.25">
      <c r="A17" t="str">
        <f t="shared" si="0"/>
        <v>18</v>
      </c>
      <c r="B17" t="str">
        <f t="shared" si="4"/>
        <v>05</v>
      </c>
      <c r="C17" s="1">
        <v>43069.544907407406</v>
      </c>
      <c r="D17" t="str">
        <f t="shared" si="1"/>
        <v>9</v>
      </c>
      <c r="E17" t="s">
        <v>73</v>
      </c>
      <c r="H17" t="s">
        <v>74</v>
      </c>
      <c r="I17" s="2">
        <v>43068</v>
      </c>
      <c r="J17" t="s">
        <v>33</v>
      </c>
      <c r="K17" t="s">
        <v>34</v>
      </c>
      <c r="L17" t="s">
        <v>35</v>
      </c>
      <c r="M17" t="s">
        <v>36</v>
      </c>
      <c r="N17" t="s">
        <v>37</v>
      </c>
      <c r="O17" t="s">
        <v>38</v>
      </c>
      <c r="P17" t="s">
        <v>39</v>
      </c>
      <c r="Q17">
        <v>501</v>
      </c>
      <c r="R17" t="s">
        <v>40</v>
      </c>
      <c r="S17" t="s">
        <v>41</v>
      </c>
      <c r="T17" t="s">
        <v>37</v>
      </c>
      <c r="U17" t="str">
        <f t="shared" si="2"/>
        <v>02</v>
      </c>
      <c r="V17" t="s">
        <v>42</v>
      </c>
      <c r="W17" t="str">
        <f t="shared" si="3"/>
        <v>E4282</v>
      </c>
      <c r="X17" t="s">
        <v>43</v>
      </c>
      <c r="Y17" t="s">
        <v>44</v>
      </c>
      <c r="Z17" t="s">
        <v>45</v>
      </c>
      <c r="AA17" t="s">
        <v>65</v>
      </c>
      <c r="AB17">
        <v>0</v>
      </c>
      <c r="AC17">
        <v>0</v>
      </c>
      <c r="AD17">
        <v>-15.55</v>
      </c>
      <c r="AE17">
        <v>0</v>
      </c>
    </row>
    <row r="18" spans="1:31" x14ac:dyDescent="0.25">
      <c r="A18" t="str">
        <f t="shared" si="0"/>
        <v>18</v>
      </c>
      <c r="B18" t="str">
        <f t="shared" si="4"/>
        <v>05</v>
      </c>
      <c r="C18" s="1">
        <v>43069.544907407406</v>
      </c>
      <c r="D18" t="str">
        <f t="shared" si="1"/>
        <v>9</v>
      </c>
      <c r="E18" t="s">
        <v>73</v>
      </c>
      <c r="H18" t="s">
        <v>75</v>
      </c>
      <c r="I18" s="2">
        <v>43068</v>
      </c>
      <c r="J18" t="s">
        <v>33</v>
      </c>
      <c r="K18" t="s">
        <v>34</v>
      </c>
      <c r="L18" t="s">
        <v>35</v>
      </c>
      <c r="M18" t="s">
        <v>36</v>
      </c>
      <c r="N18" t="s">
        <v>37</v>
      </c>
      <c r="O18" t="s">
        <v>38</v>
      </c>
      <c r="P18" t="s">
        <v>39</v>
      </c>
      <c r="Q18">
        <v>501</v>
      </c>
      <c r="R18" t="s">
        <v>40</v>
      </c>
      <c r="S18" t="s">
        <v>41</v>
      </c>
      <c r="T18" t="s">
        <v>37</v>
      </c>
      <c r="U18" t="str">
        <f t="shared" si="2"/>
        <v>02</v>
      </c>
      <c r="V18" t="s">
        <v>42</v>
      </c>
      <c r="W18" t="str">
        <f t="shared" si="3"/>
        <v>E4282</v>
      </c>
      <c r="X18" t="s">
        <v>43</v>
      </c>
      <c r="Y18" t="s">
        <v>44</v>
      </c>
      <c r="Z18" t="s">
        <v>45</v>
      </c>
      <c r="AA18" t="s">
        <v>46</v>
      </c>
      <c r="AB18">
        <v>0</v>
      </c>
      <c r="AC18">
        <v>0</v>
      </c>
      <c r="AD18">
        <v>15.55</v>
      </c>
      <c r="AE18">
        <v>0</v>
      </c>
    </row>
    <row r="19" spans="1:31" x14ac:dyDescent="0.25">
      <c r="A19" t="str">
        <f t="shared" si="0"/>
        <v>18</v>
      </c>
      <c r="B19" t="str">
        <f t="shared" si="4"/>
        <v>05</v>
      </c>
      <c r="C19" s="1">
        <v>43069.544930555552</v>
      </c>
      <c r="D19" t="str">
        <f t="shared" si="1"/>
        <v>9</v>
      </c>
      <c r="E19" t="s">
        <v>76</v>
      </c>
      <c r="H19" t="s">
        <v>77</v>
      </c>
      <c r="I19" s="2">
        <v>43068</v>
      </c>
      <c r="J19" t="s">
        <v>33</v>
      </c>
      <c r="K19" t="s">
        <v>34</v>
      </c>
      <c r="L19" t="s">
        <v>35</v>
      </c>
      <c r="M19" t="s">
        <v>36</v>
      </c>
      <c r="N19" t="s">
        <v>37</v>
      </c>
      <c r="O19" t="s">
        <v>38</v>
      </c>
      <c r="P19" t="s">
        <v>39</v>
      </c>
      <c r="Q19">
        <v>501</v>
      </c>
      <c r="R19" t="s">
        <v>40</v>
      </c>
      <c r="S19" t="s">
        <v>41</v>
      </c>
      <c r="T19" t="s">
        <v>37</v>
      </c>
      <c r="U19" t="str">
        <f t="shared" si="2"/>
        <v>02</v>
      </c>
      <c r="V19" t="s">
        <v>42</v>
      </c>
      <c r="W19" t="str">
        <f t="shared" si="3"/>
        <v>E4282</v>
      </c>
      <c r="X19" t="s">
        <v>43</v>
      </c>
      <c r="Y19" t="s">
        <v>44</v>
      </c>
      <c r="Z19" t="s">
        <v>45</v>
      </c>
      <c r="AA19" t="s">
        <v>46</v>
      </c>
      <c r="AB19">
        <v>0</v>
      </c>
      <c r="AC19">
        <v>0</v>
      </c>
      <c r="AD19">
        <v>15.55</v>
      </c>
      <c r="AE19">
        <v>0</v>
      </c>
    </row>
    <row r="20" spans="1:31" x14ac:dyDescent="0.25">
      <c r="A20" t="str">
        <f t="shared" si="0"/>
        <v>18</v>
      </c>
      <c r="B20" t="str">
        <f t="shared" si="4"/>
        <v>05</v>
      </c>
      <c r="C20" s="1">
        <v>43069.544942129629</v>
      </c>
      <c r="D20" t="str">
        <f t="shared" si="1"/>
        <v>9</v>
      </c>
      <c r="E20" t="s">
        <v>78</v>
      </c>
      <c r="H20" t="s">
        <v>79</v>
      </c>
      <c r="I20" s="2">
        <v>43068</v>
      </c>
      <c r="J20" t="s">
        <v>33</v>
      </c>
      <c r="K20" t="s">
        <v>34</v>
      </c>
      <c r="L20" t="s">
        <v>35</v>
      </c>
      <c r="M20" t="s">
        <v>36</v>
      </c>
      <c r="N20" t="s">
        <v>37</v>
      </c>
      <c r="O20" t="s">
        <v>38</v>
      </c>
      <c r="P20" t="s">
        <v>39</v>
      </c>
      <c r="Q20">
        <v>501</v>
      </c>
      <c r="R20" t="s">
        <v>40</v>
      </c>
      <c r="S20" t="s">
        <v>41</v>
      </c>
      <c r="T20" t="s">
        <v>37</v>
      </c>
      <c r="U20" t="str">
        <f t="shared" si="2"/>
        <v>02</v>
      </c>
      <c r="V20" t="s">
        <v>42</v>
      </c>
      <c r="W20" t="str">
        <f t="shared" si="3"/>
        <v>E4282</v>
      </c>
      <c r="X20" t="s">
        <v>43</v>
      </c>
      <c r="Y20" t="s">
        <v>44</v>
      </c>
      <c r="Z20" t="s">
        <v>45</v>
      </c>
      <c r="AA20" t="s">
        <v>46</v>
      </c>
      <c r="AB20">
        <v>0</v>
      </c>
      <c r="AC20">
        <v>0</v>
      </c>
      <c r="AD20">
        <v>15.55</v>
      </c>
      <c r="AE20">
        <v>0</v>
      </c>
    </row>
    <row r="21" spans="1:31" x14ac:dyDescent="0.25">
      <c r="A21" t="str">
        <f t="shared" si="0"/>
        <v>18</v>
      </c>
      <c r="B21" t="str">
        <f t="shared" si="4"/>
        <v>05</v>
      </c>
      <c r="C21" s="1">
        <v>43069.544953703706</v>
      </c>
      <c r="D21" t="str">
        <f t="shared" si="1"/>
        <v>9</v>
      </c>
      <c r="E21" t="s">
        <v>80</v>
      </c>
      <c r="H21" t="s">
        <v>81</v>
      </c>
      <c r="I21" s="2">
        <v>43068</v>
      </c>
      <c r="J21" t="s">
        <v>33</v>
      </c>
      <c r="K21" t="s">
        <v>34</v>
      </c>
      <c r="L21" t="s">
        <v>35</v>
      </c>
      <c r="M21" t="s">
        <v>36</v>
      </c>
      <c r="N21" t="s">
        <v>37</v>
      </c>
      <c r="O21" t="s">
        <v>38</v>
      </c>
      <c r="P21" t="s">
        <v>39</v>
      </c>
      <c r="Q21">
        <v>501</v>
      </c>
      <c r="R21" t="s">
        <v>40</v>
      </c>
      <c r="S21" t="s">
        <v>41</v>
      </c>
      <c r="T21" t="s">
        <v>37</v>
      </c>
      <c r="U21" t="str">
        <f t="shared" si="2"/>
        <v>02</v>
      </c>
      <c r="V21" t="s">
        <v>42</v>
      </c>
      <c r="W21" t="str">
        <f t="shared" si="3"/>
        <v>E4282</v>
      </c>
      <c r="X21" t="s">
        <v>43</v>
      </c>
      <c r="Y21" t="s">
        <v>44</v>
      </c>
      <c r="Z21" t="s">
        <v>45</v>
      </c>
      <c r="AA21" t="s">
        <v>46</v>
      </c>
      <c r="AB21">
        <v>0</v>
      </c>
      <c r="AC21">
        <v>0</v>
      </c>
      <c r="AD21">
        <v>15.55</v>
      </c>
      <c r="AE21">
        <v>0</v>
      </c>
    </row>
    <row r="22" spans="1:31" x14ac:dyDescent="0.25">
      <c r="A22" t="str">
        <f t="shared" si="0"/>
        <v>18</v>
      </c>
      <c r="B22" t="str">
        <f t="shared" si="4"/>
        <v>05</v>
      </c>
      <c r="C22" s="1">
        <v>43069.544976851852</v>
      </c>
      <c r="D22" t="str">
        <f t="shared" si="1"/>
        <v>9</v>
      </c>
      <c r="E22" t="s">
        <v>82</v>
      </c>
      <c r="H22" t="s">
        <v>83</v>
      </c>
      <c r="I22" s="2">
        <v>43068</v>
      </c>
      <c r="J22" t="s">
        <v>33</v>
      </c>
      <c r="K22" t="s">
        <v>34</v>
      </c>
      <c r="L22" t="s">
        <v>35</v>
      </c>
      <c r="M22" t="s">
        <v>36</v>
      </c>
      <c r="N22" t="s">
        <v>37</v>
      </c>
      <c r="O22" t="s">
        <v>38</v>
      </c>
      <c r="P22" t="s">
        <v>39</v>
      </c>
      <c r="Q22">
        <v>501</v>
      </c>
      <c r="R22" t="s">
        <v>40</v>
      </c>
      <c r="S22" t="s">
        <v>41</v>
      </c>
      <c r="T22" t="s">
        <v>37</v>
      </c>
      <c r="U22" t="str">
        <f t="shared" si="2"/>
        <v>02</v>
      </c>
      <c r="V22" t="s">
        <v>42</v>
      </c>
      <c r="W22" t="str">
        <f t="shared" si="3"/>
        <v>E4282</v>
      </c>
      <c r="X22" t="s">
        <v>43</v>
      </c>
      <c r="Y22" t="s">
        <v>44</v>
      </c>
      <c r="Z22" t="s">
        <v>45</v>
      </c>
      <c r="AA22" t="s">
        <v>46</v>
      </c>
      <c r="AB22">
        <v>0</v>
      </c>
      <c r="AC22">
        <v>0</v>
      </c>
      <c r="AD22">
        <v>15.55</v>
      </c>
      <c r="AE22">
        <v>0</v>
      </c>
    </row>
    <row r="23" spans="1:31" x14ac:dyDescent="0.25">
      <c r="A23" t="str">
        <f t="shared" si="0"/>
        <v>18</v>
      </c>
      <c r="B23" t="str">
        <f t="shared" si="4"/>
        <v>05</v>
      </c>
      <c r="C23" s="1">
        <v>43069.544988425929</v>
      </c>
      <c r="D23" t="str">
        <f t="shared" si="1"/>
        <v>9</v>
      </c>
      <c r="E23" t="s">
        <v>84</v>
      </c>
      <c r="H23" t="s">
        <v>85</v>
      </c>
      <c r="I23" s="2">
        <v>43068</v>
      </c>
      <c r="J23" t="s">
        <v>33</v>
      </c>
      <c r="K23" t="s">
        <v>34</v>
      </c>
      <c r="L23" t="s">
        <v>35</v>
      </c>
      <c r="M23" t="s">
        <v>36</v>
      </c>
      <c r="N23" t="s">
        <v>37</v>
      </c>
      <c r="O23" t="s">
        <v>38</v>
      </c>
      <c r="P23" t="s">
        <v>39</v>
      </c>
      <c r="Q23">
        <v>501</v>
      </c>
      <c r="R23" t="s">
        <v>40</v>
      </c>
      <c r="S23" t="s">
        <v>41</v>
      </c>
      <c r="T23" t="s">
        <v>37</v>
      </c>
      <c r="U23" t="str">
        <f t="shared" si="2"/>
        <v>02</v>
      </c>
      <c r="V23" t="s">
        <v>42</v>
      </c>
      <c r="W23" t="str">
        <f t="shared" si="3"/>
        <v>E4282</v>
      </c>
      <c r="X23" t="s">
        <v>43</v>
      </c>
      <c r="Y23" t="s">
        <v>44</v>
      </c>
      <c r="Z23" t="s">
        <v>45</v>
      </c>
      <c r="AA23" t="s">
        <v>46</v>
      </c>
      <c r="AB23">
        <v>0</v>
      </c>
      <c r="AC23">
        <v>0</v>
      </c>
      <c r="AD23">
        <v>15.55</v>
      </c>
      <c r="AE23">
        <v>0</v>
      </c>
    </row>
    <row r="24" spans="1:31" x14ac:dyDescent="0.25">
      <c r="A24" t="str">
        <f t="shared" si="0"/>
        <v>18</v>
      </c>
      <c r="B24" t="str">
        <f t="shared" si="4"/>
        <v>05</v>
      </c>
      <c r="C24" s="1">
        <v>43069.544999999998</v>
      </c>
      <c r="D24" t="str">
        <f t="shared" si="1"/>
        <v>9</v>
      </c>
      <c r="E24" t="s">
        <v>86</v>
      </c>
      <c r="H24" t="s">
        <v>87</v>
      </c>
      <c r="I24" s="2">
        <v>43068</v>
      </c>
      <c r="J24" t="s">
        <v>33</v>
      </c>
      <c r="K24" t="s">
        <v>34</v>
      </c>
      <c r="L24" t="s">
        <v>35</v>
      </c>
      <c r="M24" t="s">
        <v>36</v>
      </c>
      <c r="N24" t="s">
        <v>37</v>
      </c>
      <c r="O24" t="s">
        <v>38</v>
      </c>
      <c r="P24" t="s">
        <v>39</v>
      </c>
      <c r="Q24">
        <v>501</v>
      </c>
      <c r="R24" t="s">
        <v>40</v>
      </c>
      <c r="S24" t="s">
        <v>41</v>
      </c>
      <c r="T24" t="s">
        <v>37</v>
      </c>
      <c r="U24" t="str">
        <f t="shared" si="2"/>
        <v>02</v>
      </c>
      <c r="V24" t="s">
        <v>42</v>
      </c>
      <c r="W24" t="str">
        <f t="shared" si="3"/>
        <v>E4282</v>
      </c>
      <c r="X24" t="s">
        <v>43</v>
      </c>
      <c r="Y24" t="s">
        <v>44</v>
      </c>
      <c r="Z24" t="s">
        <v>45</v>
      </c>
      <c r="AA24" t="s">
        <v>46</v>
      </c>
      <c r="AB24">
        <v>0</v>
      </c>
      <c r="AC24">
        <v>0</v>
      </c>
      <c r="AD24">
        <v>15.55</v>
      </c>
      <c r="AE24">
        <v>0</v>
      </c>
    </row>
    <row r="25" spans="1:31" x14ac:dyDescent="0.25">
      <c r="A25" t="str">
        <f t="shared" si="0"/>
        <v>18</v>
      </c>
      <c r="B25" t="str">
        <f t="shared" si="4"/>
        <v>05</v>
      </c>
      <c r="C25" s="1">
        <v>43069.545011574075</v>
      </c>
      <c r="D25" t="str">
        <f t="shared" si="1"/>
        <v>9</v>
      </c>
      <c r="E25" t="s">
        <v>88</v>
      </c>
      <c r="H25" t="s">
        <v>89</v>
      </c>
      <c r="I25" s="2">
        <v>43068</v>
      </c>
      <c r="J25" t="s">
        <v>33</v>
      </c>
      <c r="K25" t="s">
        <v>34</v>
      </c>
      <c r="L25" t="s">
        <v>35</v>
      </c>
      <c r="M25" t="s">
        <v>36</v>
      </c>
      <c r="N25" t="s">
        <v>37</v>
      </c>
      <c r="O25" t="s">
        <v>38</v>
      </c>
      <c r="P25" t="s">
        <v>39</v>
      </c>
      <c r="Q25">
        <v>501</v>
      </c>
      <c r="R25" t="s">
        <v>40</v>
      </c>
      <c r="S25" t="s">
        <v>41</v>
      </c>
      <c r="T25" t="s">
        <v>37</v>
      </c>
      <c r="U25" t="str">
        <f t="shared" si="2"/>
        <v>02</v>
      </c>
      <c r="V25" t="s">
        <v>42</v>
      </c>
      <c r="W25" t="str">
        <f t="shared" si="3"/>
        <v>E4282</v>
      </c>
      <c r="X25" t="s">
        <v>43</v>
      </c>
      <c r="Y25" t="s">
        <v>44</v>
      </c>
      <c r="Z25" t="s">
        <v>45</v>
      </c>
      <c r="AA25" t="s">
        <v>46</v>
      </c>
      <c r="AB25">
        <v>0</v>
      </c>
      <c r="AC25">
        <v>0</v>
      </c>
      <c r="AD25">
        <v>15.55</v>
      </c>
      <c r="AE25">
        <v>0</v>
      </c>
    </row>
    <row r="26" spans="1:31" x14ac:dyDescent="0.25">
      <c r="A26" t="str">
        <f t="shared" si="0"/>
        <v>18</v>
      </c>
      <c r="B26" t="str">
        <f t="shared" si="4"/>
        <v>05</v>
      </c>
      <c r="C26" s="1">
        <v>43069.545023148145</v>
      </c>
      <c r="D26" t="str">
        <f t="shared" si="1"/>
        <v>9</v>
      </c>
      <c r="E26" t="s">
        <v>90</v>
      </c>
      <c r="H26" t="s">
        <v>91</v>
      </c>
      <c r="I26" s="2">
        <v>43068</v>
      </c>
      <c r="J26" t="s">
        <v>33</v>
      </c>
      <c r="K26" t="s">
        <v>34</v>
      </c>
      <c r="L26" t="s">
        <v>35</v>
      </c>
      <c r="M26" t="s">
        <v>36</v>
      </c>
      <c r="N26" t="s">
        <v>37</v>
      </c>
      <c r="O26" t="s">
        <v>38</v>
      </c>
      <c r="P26" t="s">
        <v>39</v>
      </c>
      <c r="Q26">
        <v>501</v>
      </c>
      <c r="R26" t="s">
        <v>40</v>
      </c>
      <c r="S26" t="s">
        <v>41</v>
      </c>
      <c r="T26" t="s">
        <v>37</v>
      </c>
      <c r="U26" t="str">
        <f t="shared" si="2"/>
        <v>02</v>
      </c>
      <c r="V26" t="s">
        <v>42</v>
      </c>
      <c r="W26" t="str">
        <f t="shared" si="3"/>
        <v>E4282</v>
      </c>
      <c r="X26" t="s">
        <v>43</v>
      </c>
      <c r="Y26" t="s">
        <v>44</v>
      </c>
      <c r="Z26" t="s">
        <v>45</v>
      </c>
      <c r="AA26" t="s">
        <v>46</v>
      </c>
      <c r="AB26">
        <v>0</v>
      </c>
      <c r="AC26">
        <v>0</v>
      </c>
      <c r="AD26">
        <v>15.55</v>
      </c>
      <c r="AE26">
        <v>0</v>
      </c>
    </row>
    <row r="27" spans="1:31" x14ac:dyDescent="0.25">
      <c r="A27" t="str">
        <f t="shared" si="0"/>
        <v>18</v>
      </c>
      <c r="B27" t="str">
        <f t="shared" si="4"/>
        <v>05</v>
      </c>
      <c r="C27" s="1">
        <v>43069.544664351852</v>
      </c>
      <c r="D27" t="str">
        <f t="shared" si="1"/>
        <v>9</v>
      </c>
      <c r="E27" t="s">
        <v>92</v>
      </c>
      <c r="H27" t="s">
        <v>93</v>
      </c>
      <c r="I27" s="2">
        <v>43068</v>
      </c>
      <c r="J27" t="s">
        <v>33</v>
      </c>
      <c r="K27" t="s">
        <v>34</v>
      </c>
      <c r="L27" t="s">
        <v>35</v>
      </c>
      <c r="M27" t="s">
        <v>36</v>
      </c>
      <c r="N27" t="s">
        <v>37</v>
      </c>
      <c r="O27" t="s">
        <v>38</v>
      </c>
      <c r="P27" t="s">
        <v>39</v>
      </c>
      <c r="Q27">
        <v>501</v>
      </c>
      <c r="R27" t="s">
        <v>40</v>
      </c>
      <c r="S27" t="s">
        <v>41</v>
      </c>
      <c r="T27" t="s">
        <v>37</v>
      </c>
      <c r="U27" t="str">
        <f t="shared" si="2"/>
        <v>02</v>
      </c>
      <c r="V27" t="s">
        <v>42</v>
      </c>
      <c r="W27" t="str">
        <f t="shared" si="3"/>
        <v>E4282</v>
      </c>
      <c r="X27" t="s">
        <v>43</v>
      </c>
      <c r="Y27" t="s">
        <v>44</v>
      </c>
      <c r="Z27" t="s">
        <v>45</v>
      </c>
      <c r="AA27" t="s">
        <v>65</v>
      </c>
      <c r="AB27">
        <v>0</v>
      </c>
      <c r="AC27">
        <v>0</v>
      </c>
      <c r="AD27">
        <v>-7.78</v>
      </c>
      <c r="AE27">
        <v>0</v>
      </c>
    </row>
    <row r="28" spans="1:31" x14ac:dyDescent="0.25">
      <c r="A28" t="str">
        <f t="shared" si="0"/>
        <v>18</v>
      </c>
      <c r="B28" t="str">
        <f t="shared" si="4"/>
        <v>05</v>
      </c>
      <c r="C28" s="1">
        <v>43069.544664351852</v>
      </c>
      <c r="D28" t="str">
        <f t="shared" si="1"/>
        <v>9</v>
      </c>
      <c r="E28" t="s">
        <v>92</v>
      </c>
      <c r="H28" t="s">
        <v>94</v>
      </c>
      <c r="I28" s="2">
        <v>43068</v>
      </c>
      <c r="J28" t="s">
        <v>33</v>
      </c>
      <c r="K28" t="s">
        <v>34</v>
      </c>
      <c r="L28" t="s">
        <v>35</v>
      </c>
      <c r="M28" t="s">
        <v>36</v>
      </c>
      <c r="N28" t="s">
        <v>37</v>
      </c>
      <c r="O28" t="s">
        <v>38</v>
      </c>
      <c r="P28" t="s">
        <v>39</v>
      </c>
      <c r="Q28">
        <v>501</v>
      </c>
      <c r="R28" t="s">
        <v>40</v>
      </c>
      <c r="S28" t="s">
        <v>41</v>
      </c>
      <c r="T28" t="s">
        <v>37</v>
      </c>
      <c r="U28" t="str">
        <f t="shared" si="2"/>
        <v>02</v>
      </c>
      <c r="V28" t="s">
        <v>42</v>
      </c>
      <c r="W28" t="str">
        <f t="shared" si="3"/>
        <v>E4282</v>
      </c>
      <c r="X28" t="s">
        <v>43</v>
      </c>
      <c r="Y28" t="s">
        <v>44</v>
      </c>
      <c r="Z28" t="s">
        <v>45</v>
      </c>
      <c r="AA28" t="s">
        <v>46</v>
      </c>
      <c r="AB28">
        <v>0</v>
      </c>
      <c r="AC28">
        <v>0</v>
      </c>
      <c r="AD28">
        <v>7.78</v>
      </c>
      <c r="AE28">
        <v>0</v>
      </c>
    </row>
    <row r="29" spans="1:31" x14ac:dyDescent="0.25">
      <c r="A29" t="str">
        <f t="shared" si="0"/>
        <v>18</v>
      </c>
      <c r="B29" t="str">
        <f t="shared" si="4"/>
        <v>05</v>
      </c>
      <c r="C29" s="1">
        <v>43069.544687499998</v>
      </c>
      <c r="D29" t="str">
        <f t="shared" si="1"/>
        <v>9</v>
      </c>
      <c r="E29" t="s">
        <v>95</v>
      </c>
      <c r="H29" t="s">
        <v>96</v>
      </c>
      <c r="I29" s="2">
        <v>43068</v>
      </c>
      <c r="J29" t="s">
        <v>33</v>
      </c>
      <c r="K29" t="s">
        <v>34</v>
      </c>
      <c r="L29" t="s">
        <v>35</v>
      </c>
      <c r="M29" t="s">
        <v>36</v>
      </c>
      <c r="N29" t="s">
        <v>37</v>
      </c>
      <c r="O29" t="s">
        <v>38</v>
      </c>
      <c r="P29" t="s">
        <v>39</v>
      </c>
      <c r="Q29">
        <v>501</v>
      </c>
      <c r="R29" t="s">
        <v>40</v>
      </c>
      <c r="S29" t="s">
        <v>41</v>
      </c>
      <c r="T29" t="s">
        <v>37</v>
      </c>
      <c r="U29" t="str">
        <f t="shared" si="2"/>
        <v>02</v>
      </c>
      <c r="V29" t="s">
        <v>42</v>
      </c>
      <c r="W29" t="str">
        <f t="shared" si="3"/>
        <v>E4282</v>
      </c>
      <c r="X29" t="s">
        <v>43</v>
      </c>
      <c r="Y29" t="s">
        <v>44</v>
      </c>
      <c r="Z29" t="s">
        <v>45</v>
      </c>
      <c r="AA29" t="s">
        <v>65</v>
      </c>
      <c r="AB29">
        <v>0</v>
      </c>
      <c r="AC29">
        <v>0</v>
      </c>
      <c r="AD29">
        <v>-15.55</v>
      </c>
      <c r="AE29">
        <v>0</v>
      </c>
    </row>
    <row r="30" spans="1:31" x14ac:dyDescent="0.25">
      <c r="A30" t="str">
        <f t="shared" si="0"/>
        <v>18</v>
      </c>
      <c r="B30" t="str">
        <f t="shared" si="4"/>
        <v>05</v>
      </c>
      <c r="C30" s="1">
        <v>43069.544699074075</v>
      </c>
      <c r="D30" t="str">
        <f t="shared" si="1"/>
        <v>9</v>
      </c>
      <c r="E30" t="s">
        <v>95</v>
      </c>
      <c r="H30" t="s">
        <v>97</v>
      </c>
      <c r="I30" s="2">
        <v>43068</v>
      </c>
      <c r="J30" t="s">
        <v>33</v>
      </c>
      <c r="K30" t="s">
        <v>34</v>
      </c>
      <c r="L30" t="s">
        <v>35</v>
      </c>
      <c r="M30" t="s">
        <v>36</v>
      </c>
      <c r="N30" t="s">
        <v>37</v>
      </c>
      <c r="O30" t="s">
        <v>38</v>
      </c>
      <c r="P30" t="s">
        <v>39</v>
      </c>
      <c r="Q30">
        <v>501</v>
      </c>
      <c r="R30" t="s">
        <v>40</v>
      </c>
      <c r="S30" t="s">
        <v>41</v>
      </c>
      <c r="T30" t="s">
        <v>37</v>
      </c>
      <c r="U30" t="str">
        <f t="shared" si="2"/>
        <v>02</v>
      </c>
      <c r="V30" t="s">
        <v>42</v>
      </c>
      <c r="W30" t="str">
        <f t="shared" si="3"/>
        <v>E4282</v>
      </c>
      <c r="X30" t="s">
        <v>43</v>
      </c>
      <c r="Y30" t="s">
        <v>44</v>
      </c>
      <c r="Z30" t="s">
        <v>45</v>
      </c>
      <c r="AA30" t="s">
        <v>46</v>
      </c>
      <c r="AB30">
        <v>0</v>
      </c>
      <c r="AC30">
        <v>0</v>
      </c>
      <c r="AD30">
        <v>15.55</v>
      </c>
      <c r="AE30">
        <v>0</v>
      </c>
    </row>
    <row r="31" spans="1:31" x14ac:dyDescent="0.25">
      <c r="A31" t="str">
        <f t="shared" si="0"/>
        <v>18</v>
      </c>
      <c r="B31" t="str">
        <f t="shared" si="4"/>
        <v>05</v>
      </c>
      <c r="C31" s="1">
        <v>43069.544710648152</v>
      </c>
      <c r="D31" t="str">
        <f t="shared" si="1"/>
        <v>9</v>
      </c>
      <c r="E31" t="s">
        <v>98</v>
      </c>
      <c r="H31" t="s">
        <v>99</v>
      </c>
      <c r="I31" s="2">
        <v>43068</v>
      </c>
      <c r="J31" t="s">
        <v>33</v>
      </c>
      <c r="K31" t="s">
        <v>34</v>
      </c>
      <c r="L31" t="s">
        <v>35</v>
      </c>
      <c r="M31" t="s">
        <v>36</v>
      </c>
      <c r="N31" t="s">
        <v>37</v>
      </c>
      <c r="O31" t="s">
        <v>38</v>
      </c>
      <c r="P31" t="s">
        <v>39</v>
      </c>
      <c r="Q31">
        <v>501</v>
      </c>
      <c r="R31" t="s">
        <v>40</v>
      </c>
      <c r="S31" t="s">
        <v>41</v>
      </c>
      <c r="T31" t="s">
        <v>37</v>
      </c>
      <c r="U31" t="str">
        <f t="shared" si="2"/>
        <v>02</v>
      </c>
      <c r="V31" t="s">
        <v>42</v>
      </c>
      <c r="W31" t="str">
        <f t="shared" si="3"/>
        <v>E4282</v>
      </c>
      <c r="X31" t="s">
        <v>43</v>
      </c>
      <c r="Y31" t="s">
        <v>44</v>
      </c>
      <c r="Z31" t="s">
        <v>45</v>
      </c>
      <c r="AA31" t="s">
        <v>65</v>
      </c>
      <c r="AB31">
        <v>0</v>
      </c>
      <c r="AC31">
        <v>0</v>
      </c>
      <c r="AD31">
        <v>-15.55</v>
      </c>
      <c r="AE31">
        <v>0</v>
      </c>
    </row>
    <row r="32" spans="1:31" x14ac:dyDescent="0.25">
      <c r="A32" t="str">
        <f t="shared" si="0"/>
        <v>18</v>
      </c>
      <c r="B32" t="str">
        <f t="shared" si="4"/>
        <v>05</v>
      </c>
      <c r="C32" s="1">
        <v>43069.544722222221</v>
      </c>
      <c r="D32" t="str">
        <f t="shared" si="1"/>
        <v>9</v>
      </c>
      <c r="E32" t="s">
        <v>98</v>
      </c>
      <c r="H32" t="s">
        <v>100</v>
      </c>
      <c r="I32" s="2">
        <v>43068</v>
      </c>
      <c r="J32" t="s">
        <v>33</v>
      </c>
      <c r="K32" t="s">
        <v>34</v>
      </c>
      <c r="L32" t="s">
        <v>35</v>
      </c>
      <c r="M32" t="s">
        <v>36</v>
      </c>
      <c r="N32" t="s">
        <v>37</v>
      </c>
      <c r="O32" t="s">
        <v>38</v>
      </c>
      <c r="P32" t="s">
        <v>39</v>
      </c>
      <c r="Q32">
        <v>501</v>
      </c>
      <c r="R32" t="s">
        <v>40</v>
      </c>
      <c r="S32" t="s">
        <v>41</v>
      </c>
      <c r="T32" t="s">
        <v>37</v>
      </c>
      <c r="U32" t="str">
        <f t="shared" si="2"/>
        <v>02</v>
      </c>
      <c r="V32" t="s">
        <v>42</v>
      </c>
      <c r="W32" t="str">
        <f t="shared" si="3"/>
        <v>E4282</v>
      </c>
      <c r="X32" t="s">
        <v>43</v>
      </c>
      <c r="Y32" t="s">
        <v>44</v>
      </c>
      <c r="Z32" t="s">
        <v>45</v>
      </c>
      <c r="AA32" t="s">
        <v>46</v>
      </c>
      <c r="AB32">
        <v>0</v>
      </c>
      <c r="AC32">
        <v>0</v>
      </c>
      <c r="AD32">
        <v>15.55</v>
      </c>
      <c r="AE32">
        <v>0</v>
      </c>
    </row>
    <row r="33" spans="1:31" x14ac:dyDescent="0.25">
      <c r="A33" t="str">
        <f t="shared" si="0"/>
        <v>18</v>
      </c>
      <c r="B33" t="str">
        <f t="shared" si="4"/>
        <v>05</v>
      </c>
      <c r="C33" s="1">
        <v>43069.544733796298</v>
      </c>
      <c r="D33" t="str">
        <f t="shared" si="1"/>
        <v>9</v>
      </c>
      <c r="E33" t="s">
        <v>101</v>
      </c>
      <c r="H33" t="s">
        <v>102</v>
      </c>
      <c r="I33" s="2">
        <v>43068</v>
      </c>
      <c r="J33" t="s">
        <v>33</v>
      </c>
      <c r="K33" t="s">
        <v>34</v>
      </c>
      <c r="L33" t="s">
        <v>35</v>
      </c>
      <c r="M33" t="s">
        <v>36</v>
      </c>
      <c r="N33" t="s">
        <v>37</v>
      </c>
      <c r="O33" t="s">
        <v>38</v>
      </c>
      <c r="P33" t="s">
        <v>39</v>
      </c>
      <c r="Q33">
        <v>501</v>
      </c>
      <c r="R33" t="s">
        <v>40</v>
      </c>
      <c r="S33" t="s">
        <v>41</v>
      </c>
      <c r="T33" t="s">
        <v>37</v>
      </c>
      <c r="U33" t="str">
        <f t="shared" si="2"/>
        <v>02</v>
      </c>
      <c r="V33" t="s">
        <v>42</v>
      </c>
      <c r="W33" t="str">
        <f t="shared" si="3"/>
        <v>E4282</v>
      </c>
      <c r="X33" t="s">
        <v>43</v>
      </c>
      <c r="Y33" t="s">
        <v>44</v>
      </c>
      <c r="Z33" t="s">
        <v>45</v>
      </c>
      <c r="AA33" t="s">
        <v>65</v>
      </c>
      <c r="AB33">
        <v>0</v>
      </c>
      <c r="AC33">
        <v>0</v>
      </c>
      <c r="AD33">
        <v>-15.55</v>
      </c>
      <c r="AE33">
        <v>0</v>
      </c>
    </row>
    <row r="34" spans="1:31" x14ac:dyDescent="0.25">
      <c r="A34" t="str">
        <f t="shared" si="0"/>
        <v>18</v>
      </c>
      <c r="B34" t="str">
        <f t="shared" si="4"/>
        <v>05</v>
      </c>
      <c r="C34" s="1">
        <v>43069.544733796298</v>
      </c>
      <c r="D34" t="str">
        <f t="shared" si="1"/>
        <v>9</v>
      </c>
      <c r="E34" t="s">
        <v>101</v>
      </c>
      <c r="H34" t="s">
        <v>103</v>
      </c>
      <c r="I34" s="2">
        <v>43068</v>
      </c>
      <c r="J34" t="s">
        <v>33</v>
      </c>
      <c r="K34" t="s">
        <v>34</v>
      </c>
      <c r="L34" t="s">
        <v>35</v>
      </c>
      <c r="M34" t="s">
        <v>36</v>
      </c>
      <c r="N34" t="s">
        <v>37</v>
      </c>
      <c r="O34" t="s">
        <v>38</v>
      </c>
      <c r="P34" t="s">
        <v>39</v>
      </c>
      <c r="Q34">
        <v>501</v>
      </c>
      <c r="R34" t="s">
        <v>40</v>
      </c>
      <c r="S34" t="s">
        <v>41</v>
      </c>
      <c r="T34" t="s">
        <v>37</v>
      </c>
      <c r="U34" t="str">
        <f t="shared" ref="U34:U52" si="5">"02"</f>
        <v>02</v>
      </c>
      <c r="V34" t="s">
        <v>42</v>
      </c>
      <c r="W34" t="str">
        <f t="shared" ref="W34:W51" si="6">"E4282"</f>
        <v>E4282</v>
      </c>
      <c r="X34" t="s">
        <v>43</v>
      </c>
      <c r="Y34" t="s">
        <v>44</v>
      </c>
      <c r="Z34" t="s">
        <v>45</v>
      </c>
      <c r="AA34" t="s">
        <v>46</v>
      </c>
      <c r="AB34">
        <v>0</v>
      </c>
      <c r="AC34">
        <v>0</v>
      </c>
      <c r="AD34">
        <v>15.55</v>
      </c>
      <c r="AE34">
        <v>0</v>
      </c>
    </row>
    <row r="35" spans="1:31" x14ac:dyDescent="0.25">
      <c r="A35" t="str">
        <f t="shared" si="0"/>
        <v>18</v>
      </c>
      <c r="B35" t="str">
        <f t="shared" si="4"/>
        <v>05</v>
      </c>
      <c r="C35" s="1">
        <v>43069.544756944444</v>
      </c>
      <c r="D35" t="str">
        <f t="shared" si="1"/>
        <v>9</v>
      </c>
      <c r="E35" t="s">
        <v>104</v>
      </c>
      <c r="H35" t="s">
        <v>105</v>
      </c>
      <c r="I35" s="2">
        <v>43068</v>
      </c>
      <c r="J35" t="s">
        <v>33</v>
      </c>
      <c r="K35" t="s">
        <v>34</v>
      </c>
      <c r="L35" t="s">
        <v>35</v>
      </c>
      <c r="M35" t="s">
        <v>36</v>
      </c>
      <c r="N35" t="s">
        <v>37</v>
      </c>
      <c r="O35" t="s">
        <v>38</v>
      </c>
      <c r="P35" t="s">
        <v>39</v>
      </c>
      <c r="Q35">
        <v>501</v>
      </c>
      <c r="R35" t="s">
        <v>40</v>
      </c>
      <c r="S35" t="s">
        <v>41</v>
      </c>
      <c r="T35" t="s">
        <v>37</v>
      </c>
      <c r="U35" t="str">
        <f t="shared" si="5"/>
        <v>02</v>
      </c>
      <c r="V35" t="s">
        <v>42</v>
      </c>
      <c r="W35" t="str">
        <f t="shared" si="6"/>
        <v>E4282</v>
      </c>
      <c r="X35" t="s">
        <v>43</v>
      </c>
      <c r="Y35" t="s">
        <v>44</v>
      </c>
      <c r="Z35" t="s">
        <v>45</v>
      </c>
      <c r="AA35" t="s">
        <v>65</v>
      </c>
      <c r="AB35">
        <v>0</v>
      </c>
      <c r="AC35">
        <v>0</v>
      </c>
      <c r="AD35">
        <v>-15.55</v>
      </c>
      <c r="AE35">
        <v>0</v>
      </c>
    </row>
    <row r="36" spans="1:31" x14ac:dyDescent="0.25">
      <c r="A36" t="str">
        <f t="shared" si="0"/>
        <v>18</v>
      </c>
      <c r="B36" t="str">
        <f t="shared" si="4"/>
        <v>05</v>
      </c>
      <c r="C36" s="1">
        <v>43069.544756944444</v>
      </c>
      <c r="D36" t="str">
        <f t="shared" si="1"/>
        <v>9</v>
      </c>
      <c r="E36" t="s">
        <v>104</v>
      </c>
      <c r="H36" t="s">
        <v>106</v>
      </c>
      <c r="I36" s="2">
        <v>43068</v>
      </c>
      <c r="J36" t="s">
        <v>33</v>
      </c>
      <c r="K36" t="s">
        <v>34</v>
      </c>
      <c r="L36" t="s">
        <v>35</v>
      </c>
      <c r="M36" t="s">
        <v>36</v>
      </c>
      <c r="N36" t="s">
        <v>37</v>
      </c>
      <c r="O36" t="s">
        <v>38</v>
      </c>
      <c r="P36" t="s">
        <v>39</v>
      </c>
      <c r="Q36">
        <v>501</v>
      </c>
      <c r="R36" t="s">
        <v>40</v>
      </c>
      <c r="S36" t="s">
        <v>41</v>
      </c>
      <c r="T36" t="s">
        <v>37</v>
      </c>
      <c r="U36" t="str">
        <f t="shared" si="5"/>
        <v>02</v>
      </c>
      <c r="V36" t="s">
        <v>42</v>
      </c>
      <c r="W36" t="str">
        <f t="shared" si="6"/>
        <v>E4282</v>
      </c>
      <c r="X36" t="s">
        <v>43</v>
      </c>
      <c r="Y36" t="s">
        <v>44</v>
      </c>
      <c r="Z36" t="s">
        <v>45</v>
      </c>
      <c r="AA36" t="s">
        <v>46</v>
      </c>
      <c r="AB36">
        <v>0</v>
      </c>
      <c r="AC36">
        <v>0</v>
      </c>
      <c r="AD36">
        <v>15.55</v>
      </c>
      <c r="AE36">
        <v>0</v>
      </c>
    </row>
    <row r="37" spans="1:31" x14ac:dyDescent="0.25">
      <c r="A37" t="str">
        <f t="shared" si="0"/>
        <v>18</v>
      </c>
      <c r="B37" t="str">
        <f t="shared" si="4"/>
        <v>05</v>
      </c>
      <c r="C37" s="1">
        <v>43069.54478009259</v>
      </c>
      <c r="D37" t="str">
        <f t="shared" si="1"/>
        <v>9</v>
      </c>
      <c r="E37" t="s">
        <v>107</v>
      </c>
      <c r="H37" t="s">
        <v>108</v>
      </c>
      <c r="I37" s="2">
        <v>43068</v>
      </c>
      <c r="J37" t="s">
        <v>33</v>
      </c>
      <c r="K37" t="s">
        <v>34</v>
      </c>
      <c r="L37" t="s">
        <v>35</v>
      </c>
      <c r="M37" t="s">
        <v>36</v>
      </c>
      <c r="N37" t="s">
        <v>37</v>
      </c>
      <c r="O37" t="s">
        <v>38</v>
      </c>
      <c r="P37" t="s">
        <v>39</v>
      </c>
      <c r="Q37">
        <v>501</v>
      </c>
      <c r="R37" t="s">
        <v>40</v>
      </c>
      <c r="S37" t="s">
        <v>41</v>
      </c>
      <c r="T37" t="s">
        <v>37</v>
      </c>
      <c r="U37" t="str">
        <f t="shared" si="5"/>
        <v>02</v>
      </c>
      <c r="V37" t="s">
        <v>42</v>
      </c>
      <c r="W37" t="str">
        <f t="shared" si="6"/>
        <v>E4282</v>
      </c>
      <c r="X37" t="s">
        <v>43</v>
      </c>
      <c r="Y37" t="s">
        <v>44</v>
      </c>
      <c r="Z37" t="s">
        <v>45</v>
      </c>
      <c r="AA37" t="s">
        <v>65</v>
      </c>
      <c r="AB37">
        <v>0</v>
      </c>
      <c r="AC37">
        <v>0</v>
      </c>
      <c r="AD37">
        <v>-15.55</v>
      </c>
      <c r="AE37">
        <v>0</v>
      </c>
    </row>
    <row r="38" spans="1:31" x14ac:dyDescent="0.25">
      <c r="A38" t="str">
        <f t="shared" si="0"/>
        <v>18</v>
      </c>
      <c r="B38" t="str">
        <f t="shared" si="4"/>
        <v>05</v>
      </c>
      <c r="C38" s="1">
        <v>43069.54478009259</v>
      </c>
      <c r="D38" t="str">
        <f t="shared" si="1"/>
        <v>9</v>
      </c>
      <c r="E38" t="s">
        <v>107</v>
      </c>
      <c r="H38" t="s">
        <v>109</v>
      </c>
      <c r="I38" s="2">
        <v>43068</v>
      </c>
      <c r="J38" t="s">
        <v>33</v>
      </c>
      <c r="K38" t="s">
        <v>34</v>
      </c>
      <c r="L38" t="s">
        <v>35</v>
      </c>
      <c r="M38" t="s">
        <v>36</v>
      </c>
      <c r="N38" t="s">
        <v>37</v>
      </c>
      <c r="O38" t="s">
        <v>38</v>
      </c>
      <c r="P38" t="s">
        <v>39</v>
      </c>
      <c r="Q38">
        <v>501</v>
      </c>
      <c r="R38" t="s">
        <v>40</v>
      </c>
      <c r="S38" t="s">
        <v>41</v>
      </c>
      <c r="T38" t="s">
        <v>37</v>
      </c>
      <c r="U38" t="str">
        <f t="shared" si="5"/>
        <v>02</v>
      </c>
      <c r="V38" t="s">
        <v>42</v>
      </c>
      <c r="W38" t="str">
        <f t="shared" si="6"/>
        <v>E4282</v>
      </c>
      <c r="X38" t="s">
        <v>43</v>
      </c>
      <c r="Y38" t="s">
        <v>44</v>
      </c>
      <c r="Z38" t="s">
        <v>45</v>
      </c>
      <c r="AA38" t="s">
        <v>46</v>
      </c>
      <c r="AB38">
        <v>0</v>
      </c>
      <c r="AC38">
        <v>0</v>
      </c>
      <c r="AD38">
        <v>15.55</v>
      </c>
      <c r="AE38">
        <v>0</v>
      </c>
    </row>
    <row r="39" spans="1:31" x14ac:dyDescent="0.25">
      <c r="A39" t="str">
        <f t="shared" si="0"/>
        <v>18</v>
      </c>
      <c r="B39" t="str">
        <f t="shared" si="4"/>
        <v>05</v>
      </c>
      <c r="C39" s="1">
        <v>43069.544803240744</v>
      </c>
      <c r="D39" t="str">
        <f t="shared" si="1"/>
        <v>9</v>
      </c>
      <c r="E39" t="s">
        <v>110</v>
      </c>
      <c r="H39" t="s">
        <v>111</v>
      </c>
      <c r="I39" s="2">
        <v>43068</v>
      </c>
      <c r="J39" t="s">
        <v>33</v>
      </c>
      <c r="K39" t="s">
        <v>34</v>
      </c>
      <c r="L39" t="s">
        <v>35</v>
      </c>
      <c r="M39" t="s">
        <v>36</v>
      </c>
      <c r="N39" t="s">
        <v>37</v>
      </c>
      <c r="O39" t="s">
        <v>38</v>
      </c>
      <c r="P39" t="s">
        <v>39</v>
      </c>
      <c r="Q39">
        <v>501</v>
      </c>
      <c r="R39" t="s">
        <v>40</v>
      </c>
      <c r="S39" t="s">
        <v>41</v>
      </c>
      <c r="T39" t="s">
        <v>37</v>
      </c>
      <c r="U39" t="str">
        <f t="shared" si="5"/>
        <v>02</v>
      </c>
      <c r="V39" t="s">
        <v>42</v>
      </c>
      <c r="W39" t="str">
        <f t="shared" si="6"/>
        <v>E4282</v>
      </c>
      <c r="X39" t="s">
        <v>43</v>
      </c>
      <c r="Y39" t="s">
        <v>44</v>
      </c>
      <c r="Z39" t="s">
        <v>45</v>
      </c>
      <c r="AA39" t="s">
        <v>65</v>
      </c>
      <c r="AB39">
        <v>0</v>
      </c>
      <c r="AC39">
        <v>0</v>
      </c>
      <c r="AD39">
        <v>-15.55</v>
      </c>
      <c r="AE39">
        <v>0</v>
      </c>
    </row>
    <row r="40" spans="1:31" x14ac:dyDescent="0.25">
      <c r="A40" t="str">
        <f t="shared" si="0"/>
        <v>18</v>
      </c>
      <c r="B40" t="str">
        <f t="shared" si="4"/>
        <v>05</v>
      </c>
      <c r="C40" s="1">
        <v>43069.544803240744</v>
      </c>
      <c r="D40" t="str">
        <f t="shared" si="1"/>
        <v>9</v>
      </c>
      <c r="E40" t="s">
        <v>110</v>
      </c>
      <c r="H40" t="s">
        <v>112</v>
      </c>
      <c r="I40" s="2">
        <v>43068</v>
      </c>
      <c r="J40" t="s">
        <v>33</v>
      </c>
      <c r="K40" t="s">
        <v>34</v>
      </c>
      <c r="L40" t="s">
        <v>35</v>
      </c>
      <c r="M40" t="s">
        <v>36</v>
      </c>
      <c r="N40" t="s">
        <v>37</v>
      </c>
      <c r="O40" t="s">
        <v>38</v>
      </c>
      <c r="P40" t="s">
        <v>39</v>
      </c>
      <c r="Q40">
        <v>501</v>
      </c>
      <c r="R40" t="s">
        <v>40</v>
      </c>
      <c r="S40" t="s">
        <v>41</v>
      </c>
      <c r="T40" t="s">
        <v>37</v>
      </c>
      <c r="U40" t="str">
        <f t="shared" si="5"/>
        <v>02</v>
      </c>
      <c r="V40" t="s">
        <v>42</v>
      </c>
      <c r="W40" t="str">
        <f t="shared" si="6"/>
        <v>E4282</v>
      </c>
      <c r="X40" t="s">
        <v>43</v>
      </c>
      <c r="Y40" t="s">
        <v>44</v>
      </c>
      <c r="Z40" t="s">
        <v>45</v>
      </c>
      <c r="AA40" t="s">
        <v>46</v>
      </c>
      <c r="AB40">
        <v>0</v>
      </c>
      <c r="AC40">
        <v>0</v>
      </c>
      <c r="AD40">
        <v>15.55</v>
      </c>
      <c r="AE40">
        <v>0</v>
      </c>
    </row>
    <row r="41" spans="1:31" x14ac:dyDescent="0.25">
      <c r="A41" t="str">
        <f t="shared" si="0"/>
        <v>18</v>
      </c>
      <c r="B41" t="str">
        <f t="shared" si="4"/>
        <v>05</v>
      </c>
      <c r="C41" s="1">
        <v>43069.54482638889</v>
      </c>
      <c r="D41" t="str">
        <f t="shared" si="1"/>
        <v>9</v>
      </c>
      <c r="E41" t="s">
        <v>113</v>
      </c>
      <c r="H41" t="s">
        <v>114</v>
      </c>
      <c r="I41" s="2">
        <v>43068</v>
      </c>
      <c r="J41" t="s">
        <v>33</v>
      </c>
      <c r="K41" t="s">
        <v>34</v>
      </c>
      <c r="L41" t="s">
        <v>35</v>
      </c>
      <c r="M41" t="s">
        <v>36</v>
      </c>
      <c r="N41" t="s">
        <v>37</v>
      </c>
      <c r="O41" t="s">
        <v>38</v>
      </c>
      <c r="P41" t="s">
        <v>39</v>
      </c>
      <c r="Q41">
        <v>501</v>
      </c>
      <c r="R41" t="s">
        <v>40</v>
      </c>
      <c r="S41" t="s">
        <v>41</v>
      </c>
      <c r="T41" t="s">
        <v>37</v>
      </c>
      <c r="U41" t="str">
        <f t="shared" si="5"/>
        <v>02</v>
      </c>
      <c r="V41" t="s">
        <v>42</v>
      </c>
      <c r="W41" t="str">
        <f t="shared" si="6"/>
        <v>E4282</v>
      </c>
      <c r="X41" t="s">
        <v>43</v>
      </c>
      <c r="Y41" t="s">
        <v>44</v>
      </c>
      <c r="Z41" t="s">
        <v>45</v>
      </c>
      <c r="AA41" t="s">
        <v>65</v>
      </c>
      <c r="AB41">
        <v>0</v>
      </c>
      <c r="AC41">
        <v>0</v>
      </c>
      <c r="AD41">
        <v>-15.55</v>
      </c>
      <c r="AE41">
        <v>0</v>
      </c>
    </row>
    <row r="42" spans="1:31" x14ac:dyDescent="0.25">
      <c r="A42" t="str">
        <f t="shared" si="0"/>
        <v>18</v>
      </c>
      <c r="B42" t="str">
        <f t="shared" si="4"/>
        <v>05</v>
      </c>
      <c r="C42" s="1">
        <v>43069.54482638889</v>
      </c>
      <c r="D42" t="str">
        <f t="shared" si="1"/>
        <v>9</v>
      </c>
      <c r="E42" t="s">
        <v>113</v>
      </c>
      <c r="H42" t="s">
        <v>115</v>
      </c>
      <c r="I42" s="2">
        <v>43068</v>
      </c>
      <c r="J42" t="s">
        <v>33</v>
      </c>
      <c r="K42" t="s">
        <v>34</v>
      </c>
      <c r="L42" t="s">
        <v>35</v>
      </c>
      <c r="M42" t="s">
        <v>36</v>
      </c>
      <c r="N42" t="s">
        <v>37</v>
      </c>
      <c r="O42" t="s">
        <v>38</v>
      </c>
      <c r="P42" t="s">
        <v>39</v>
      </c>
      <c r="Q42">
        <v>501</v>
      </c>
      <c r="R42" t="s">
        <v>40</v>
      </c>
      <c r="S42" t="s">
        <v>41</v>
      </c>
      <c r="T42" t="s">
        <v>37</v>
      </c>
      <c r="U42" t="str">
        <f t="shared" si="5"/>
        <v>02</v>
      </c>
      <c r="V42" t="s">
        <v>42</v>
      </c>
      <c r="W42" t="str">
        <f t="shared" si="6"/>
        <v>E4282</v>
      </c>
      <c r="X42" t="s">
        <v>43</v>
      </c>
      <c r="Y42" t="s">
        <v>44</v>
      </c>
      <c r="Z42" t="s">
        <v>45</v>
      </c>
      <c r="AA42" t="s">
        <v>46</v>
      </c>
      <c r="AB42">
        <v>0</v>
      </c>
      <c r="AC42">
        <v>0</v>
      </c>
      <c r="AD42">
        <v>15.55</v>
      </c>
      <c r="AE42">
        <v>0</v>
      </c>
    </row>
    <row r="43" spans="1:31" x14ac:dyDescent="0.25">
      <c r="A43" t="str">
        <f t="shared" si="0"/>
        <v>18</v>
      </c>
      <c r="B43" t="str">
        <f>"07"</f>
        <v>07</v>
      </c>
      <c r="C43" s="1">
        <v>43118.912557870368</v>
      </c>
      <c r="D43" t="str">
        <f t="shared" si="1"/>
        <v>9</v>
      </c>
      <c r="E43" t="s">
        <v>116</v>
      </c>
      <c r="H43" t="s">
        <v>117</v>
      </c>
      <c r="I43" s="2">
        <v>43126</v>
      </c>
      <c r="J43" t="s">
        <v>33</v>
      </c>
      <c r="K43" t="s">
        <v>34</v>
      </c>
      <c r="L43" t="s">
        <v>35</v>
      </c>
      <c r="M43" t="s">
        <v>36</v>
      </c>
      <c r="N43" t="s">
        <v>37</v>
      </c>
      <c r="O43" t="s">
        <v>38</v>
      </c>
      <c r="P43" t="s">
        <v>39</v>
      </c>
      <c r="Q43">
        <v>501</v>
      </c>
      <c r="R43" t="s">
        <v>40</v>
      </c>
      <c r="S43" t="s">
        <v>41</v>
      </c>
      <c r="T43" t="s">
        <v>37</v>
      </c>
      <c r="U43" t="str">
        <f t="shared" si="5"/>
        <v>02</v>
      </c>
      <c r="V43" t="s">
        <v>42</v>
      </c>
      <c r="W43" t="str">
        <f t="shared" si="6"/>
        <v>E4282</v>
      </c>
      <c r="X43" t="s">
        <v>43</v>
      </c>
      <c r="Y43" t="s">
        <v>44</v>
      </c>
      <c r="Z43" t="s">
        <v>45</v>
      </c>
      <c r="AA43" t="s">
        <v>46</v>
      </c>
      <c r="AB43">
        <v>0</v>
      </c>
      <c r="AC43">
        <v>0</v>
      </c>
      <c r="AD43">
        <v>65.650000000000006</v>
      </c>
      <c r="AE43">
        <v>0</v>
      </c>
    </row>
    <row r="44" spans="1:31" x14ac:dyDescent="0.25">
      <c r="A44" t="str">
        <f t="shared" si="0"/>
        <v>18</v>
      </c>
      <c r="B44" t="str">
        <f>"08"</f>
        <v>08</v>
      </c>
      <c r="C44" s="1">
        <v>43146.908946759257</v>
      </c>
      <c r="D44" t="str">
        <f t="shared" si="1"/>
        <v>9</v>
      </c>
      <c r="E44" t="s">
        <v>118</v>
      </c>
      <c r="H44" t="s">
        <v>119</v>
      </c>
      <c r="I44" s="2">
        <v>43154</v>
      </c>
      <c r="J44" t="s">
        <v>33</v>
      </c>
      <c r="K44" t="s">
        <v>34</v>
      </c>
      <c r="L44" t="s">
        <v>35</v>
      </c>
      <c r="M44" t="s">
        <v>36</v>
      </c>
      <c r="N44" t="s">
        <v>37</v>
      </c>
      <c r="O44" t="s">
        <v>38</v>
      </c>
      <c r="P44" t="s">
        <v>39</v>
      </c>
      <c r="Q44">
        <v>501</v>
      </c>
      <c r="R44" t="s">
        <v>40</v>
      </c>
      <c r="S44" t="s">
        <v>41</v>
      </c>
      <c r="T44" t="s">
        <v>37</v>
      </c>
      <c r="U44" t="str">
        <f t="shared" si="5"/>
        <v>02</v>
      </c>
      <c r="V44" t="s">
        <v>42</v>
      </c>
      <c r="W44" t="str">
        <f t="shared" si="6"/>
        <v>E4282</v>
      </c>
      <c r="X44" t="s">
        <v>43</v>
      </c>
      <c r="Y44" t="s">
        <v>44</v>
      </c>
      <c r="Z44" t="s">
        <v>45</v>
      </c>
      <c r="AA44" t="s">
        <v>46</v>
      </c>
      <c r="AB44">
        <v>0</v>
      </c>
      <c r="AC44">
        <v>0</v>
      </c>
      <c r="AD44">
        <v>74.98</v>
      </c>
      <c r="AE44">
        <v>0</v>
      </c>
    </row>
    <row r="45" spans="1:31" x14ac:dyDescent="0.25">
      <c r="A45" t="str">
        <f t="shared" si="0"/>
        <v>18</v>
      </c>
      <c r="B45" t="str">
        <f>"07"</f>
        <v>07</v>
      </c>
      <c r="C45" s="1">
        <v>43104.919733796298</v>
      </c>
      <c r="D45" t="str">
        <f t="shared" si="1"/>
        <v>9</v>
      </c>
      <c r="E45" t="s">
        <v>120</v>
      </c>
      <c r="H45" t="s">
        <v>121</v>
      </c>
      <c r="I45" s="2">
        <v>43112</v>
      </c>
      <c r="J45" t="s">
        <v>33</v>
      </c>
      <c r="K45" t="s">
        <v>34</v>
      </c>
      <c r="L45" t="s">
        <v>35</v>
      </c>
      <c r="M45" t="s">
        <v>36</v>
      </c>
      <c r="N45" t="s">
        <v>37</v>
      </c>
      <c r="O45" t="s">
        <v>38</v>
      </c>
      <c r="P45" t="s">
        <v>39</v>
      </c>
      <c r="Q45">
        <v>501</v>
      </c>
      <c r="R45" t="s">
        <v>40</v>
      </c>
      <c r="S45" t="s">
        <v>41</v>
      </c>
      <c r="T45" t="s">
        <v>37</v>
      </c>
      <c r="U45" t="str">
        <f t="shared" si="5"/>
        <v>02</v>
      </c>
      <c r="V45" t="s">
        <v>42</v>
      </c>
      <c r="W45" t="str">
        <f t="shared" si="6"/>
        <v>E4282</v>
      </c>
      <c r="X45" t="s">
        <v>43</v>
      </c>
      <c r="Y45" t="s">
        <v>44</v>
      </c>
      <c r="Z45" t="s">
        <v>45</v>
      </c>
      <c r="AA45" t="s">
        <v>46</v>
      </c>
      <c r="AB45">
        <v>0</v>
      </c>
      <c r="AC45">
        <v>0</v>
      </c>
      <c r="AD45">
        <v>56.32</v>
      </c>
      <c r="AE45">
        <v>0</v>
      </c>
    </row>
    <row r="46" spans="1:31" x14ac:dyDescent="0.25">
      <c r="A46" t="str">
        <f t="shared" si="0"/>
        <v>18</v>
      </c>
      <c r="B46" t="str">
        <f>"08"</f>
        <v>08</v>
      </c>
      <c r="C46" s="1">
        <v>43132.906967592593</v>
      </c>
      <c r="D46" t="str">
        <f t="shared" si="1"/>
        <v>9</v>
      </c>
      <c r="E46" t="s">
        <v>122</v>
      </c>
      <c r="H46" t="s">
        <v>123</v>
      </c>
      <c r="I46" s="2">
        <v>43140</v>
      </c>
      <c r="J46" t="s">
        <v>33</v>
      </c>
      <c r="K46" t="s">
        <v>34</v>
      </c>
      <c r="L46" t="s">
        <v>35</v>
      </c>
      <c r="M46" t="s">
        <v>36</v>
      </c>
      <c r="N46" t="s">
        <v>37</v>
      </c>
      <c r="O46" t="s">
        <v>38</v>
      </c>
      <c r="P46" t="s">
        <v>39</v>
      </c>
      <c r="Q46">
        <v>501</v>
      </c>
      <c r="R46" t="s">
        <v>40</v>
      </c>
      <c r="S46" t="s">
        <v>41</v>
      </c>
      <c r="T46" t="s">
        <v>37</v>
      </c>
      <c r="U46" t="str">
        <f t="shared" si="5"/>
        <v>02</v>
      </c>
      <c r="V46" t="s">
        <v>42</v>
      </c>
      <c r="W46" t="str">
        <f t="shared" si="6"/>
        <v>E4282</v>
      </c>
      <c r="X46" t="s">
        <v>43</v>
      </c>
      <c r="Y46" t="s">
        <v>44</v>
      </c>
      <c r="Z46" t="s">
        <v>45</v>
      </c>
      <c r="AA46" t="s">
        <v>46</v>
      </c>
      <c r="AB46">
        <v>0</v>
      </c>
      <c r="AC46">
        <v>0</v>
      </c>
      <c r="AD46">
        <v>74.98</v>
      </c>
      <c r="AE46">
        <v>0</v>
      </c>
    </row>
    <row r="47" spans="1:31" x14ac:dyDescent="0.25">
      <c r="A47" t="str">
        <f t="shared" si="0"/>
        <v>18</v>
      </c>
      <c r="B47" t="str">
        <f>"10"</f>
        <v>10</v>
      </c>
      <c r="C47" s="1">
        <v>43202.907384259262</v>
      </c>
      <c r="D47" t="str">
        <f t="shared" si="1"/>
        <v>9</v>
      </c>
      <c r="E47" t="s">
        <v>124</v>
      </c>
      <c r="H47" t="s">
        <v>125</v>
      </c>
      <c r="I47" s="2">
        <v>43210</v>
      </c>
      <c r="J47" t="s">
        <v>33</v>
      </c>
      <c r="K47" t="s">
        <v>34</v>
      </c>
      <c r="L47" t="s">
        <v>35</v>
      </c>
      <c r="M47" t="s">
        <v>36</v>
      </c>
      <c r="N47" t="s">
        <v>37</v>
      </c>
      <c r="O47" t="s">
        <v>38</v>
      </c>
      <c r="P47" t="s">
        <v>39</v>
      </c>
      <c r="Q47">
        <v>501</v>
      </c>
      <c r="R47" t="s">
        <v>40</v>
      </c>
      <c r="S47" t="s">
        <v>41</v>
      </c>
      <c r="T47" t="s">
        <v>37</v>
      </c>
      <c r="U47" t="str">
        <f t="shared" si="5"/>
        <v>02</v>
      </c>
      <c r="V47" t="s">
        <v>42</v>
      </c>
      <c r="W47" t="str">
        <f t="shared" si="6"/>
        <v>E4282</v>
      </c>
      <c r="X47" t="s">
        <v>43</v>
      </c>
      <c r="Y47" t="s">
        <v>44</v>
      </c>
      <c r="Z47" t="s">
        <v>45</v>
      </c>
      <c r="AA47" t="s">
        <v>46</v>
      </c>
      <c r="AB47">
        <v>0</v>
      </c>
      <c r="AC47">
        <v>0</v>
      </c>
      <c r="AD47">
        <v>74.98</v>
      </c>
      <c r="AE47">
        <v>0</v>
      </c>
    </row>
    <row r="48" spans="1:31" x14ac:dyDescent="0.25">
      <c r="A48" t="str">
        <f t="shared" si="0"/>
        <v>18</v>
      </c>
      <c r="B48" t="str">
        <f>"09"</f>
        <v>09</v>
      </c>
      <c r="C48" s="1">
        <v>43160.907627314817</v>
      </c>
      <c r="D48" t="str">
        <f t="shared" si="1"/>
        <v>9</v>
      </c>
      <c r="E48" t="s">
        <v>126</v>
      </c>
      <c r="H48" t="s">
        <v>127</v>
      </c>
      <c r="I48" s="2">
        <v>43168</v>
      </c>
      <c r="J48" t="s">
        <v>33</v>
      </c>
      <c r="K48" t="s">
        <v>34</v>
      </c>
      <c r="L48" t="s">
        <v>35</v>
      </c>
      <c r="M48" t="s">
        <v>36</v>
      </c>
      <c r="N48" t="s">
        <v>37</v>
      </c>
      <c r="O48" t="s">
        <v>38</v>
      </c>
      <c r="P48" t="s">
        <v>39</v>
      </c>
      <c r="Q48">
        <v>501</v>
      </c>
      <c r="R48" t="s">
        <v>40</v>
      </c>
      <c r="S48" t="s">
        <v>41</v>
      </c>
      <c r="T48" t="s">
        <v>37</v>
      </c>
      <c r="U48" t="str">
        <f t="shared" si="5"/>
        <v>02</v>
      </c>
      <c r="V48" t="s">
        <v>42</v>
      </c>
      <c r="W48" t="str">
        <f t="shared" si="6"/>
        <v>E4282</v>
      </c>
      <c r="X48" t="s">
        <v>43</v>
      </c>
      <c r="Y48" t="s">
        <v>44</v>
      </c>
      <c r="Z48" t="s">
        <v>45</v>
      </c>
      <c r="AA48" t="s">
        <v>46</v>
      </c>
      <c r="AB48">
        <v>0</v>
      </c>
      <c r="AC48">
        <v>0</v>
      </c>
      <c r="AD48">
        <v>74.98</v>
      </c>
      <c r="AE48">
        <v>0</v>
      </c>
    </row>
    <row r="49" spans="1:31" x14ac:dyDescent="0.25">
      <c r="A49" t="str">
        <f t="shared" si="0"/>
        <v>18</v>
      </c>
      <c r="B49" t="str">
        <f>"09"</f>
        <v>09</v>
      </c>
      <c r="C49" s="1">
        <v>43174.910763888889</v>
      </c>
      <c r="D49" t="str">
        <f t="shared" si="1"/>
        <v>9</v>
      </c>
      <c r="E49" t="s">
        <v>128</v>
      </c>
      <c r="H49" t="s">
        <v>129</v>
      </c>
      <c r="I49" s="2">
        <v>43182</v>
      </c>
      <c r="J49" t="s">
        <v>33</v>
      </c>
      <c r="K49" t="s">
        <v>34</v>
      </c>
      <c r="L49" t="s">
        <v>35</v>
      </c>
      <c r="M49" t="s">
        <v>36</v>
      </c>
      <c r="N49" t="s">
        <v>37</v>
      </c>
      <c r="O49" t="s">
        <v>38</v>
      </c>
      <c r="P49" t="s">
        <v>39</v>
      </c>
      <c r="Q49">
        <v>501</v>
      </c>
      <c r="R49" t="s">
        <v>40</v>
      </c>
      <c r="S49" t="s">
        <v>41</v>
      </c>
      <c r="T49" t="s">
        <v>37</v>
      </c>
      <c r="U49" t="str">
        <f t="shared" si="5"/>
        <v>02</v>
      </c>
      <c r="V49" t="s">
        <v>42</v>
      </c>
      <c r="W49" t="str">
        <f t="shared" si="6"/>
        <v>E4282</v>
      </c>
      <c r="X49" t="s">
        <v>43</v>
      </c>
      <c r="Y49" t="s">
        <v>44</v>
      </c>
      <c r="Z49" t="s">
        <v>45</v>
      </c>
      <c r="AA49" t="s">
        <v>46</v>
      </c>
      <c r="AB49">
        <v>0</v>
      </c>
      <c r="AC49">
        <v>0</v>
      </c>
      <c r="AD49">
        <v>74.98</v>
      </c>
      <c r="AE49">
        <v>0</v>
      </c>
    </row>
    <row r="50" spans="1:31" x14ac:dyDescent="0.25">
      <c r="A50" t="str">
        <f t="shared" si="0"/>
        <v>18</v>
      </c>
      <c r="B50" t="str">
        <f>"11"</f>
        <v>11</v>
      </c>
      <c r="C50" s="1">
        <v>43216.909386574072</v>
      </c>
      <c r="D50" t="str">
        <f t="shared" si="1"/>
        <v>9</v>
      </c>
      <c r="E50" t="s">
        <v>130</v>
      </c>
      <c r="H50" t="s">
        <v>131</v>
      </c>
      <c r="I50" s="2">
        <v>43224</v>
      </c>
      <c r="J50" t="s">
        <v>33</v>
      </c>
      <c r="K50" t="s">
        <v>34</v>
      </c>
      <c r="L50" t="s">
        <v>35</v>
      </c>
      <c r="M50" t="s">
        <v>36</v>
      </c>
      <c r="N50" t="s">
        <v>37</v>
      </c>
      <c r="O50" t="s">
        <v>38</v>
      </c>
      <c r="P50" t="s">
        <v>39</v>
      </c>
      <c r="Q50">
        <v>501</v>
      </c>
      <c r="R50" t="s">
        <v>40</v>
      </c>
      <c r="S50" t="s">
        <v>41</v>
      </c>
      <c r="T50" t="s">
        <v>37</v>
      </c>
      <c r="U50" t="str">
        <f t="shared" si="5"/>
        <v>02</v>
      </c>
      <c r="V50" t="s">
        <v>42</v>
      </c>
      <c r="W50" t="str">
        <f t="shared" si="6"/>
        <v>E4282</v>
      </c>
      <c r="X50" t="s">
        <v>43</v>
      </c>
      <c r="Y50" t="s">
        <v>44</v>
      </c>
      <c r="Z50" t="s">
        <v>45</v>
      </c>
      <c r="AA50" t="s">
        <v>46</v>
      </c>
      <c r="AB50">
        <v>0</v>
      </c>
      <c r="AC50">
        <v>0</v>
      </c>
      <c r="AD50">
        <v>56.15</v>
      </c>
      <c r="AE50">
        <v>0</v>
      </c>
    </row>
    <row r="51" spans="1:31" x14ac:dyDescent="0.25">
      <c r="A51" t="str">
        <f t="shared" si="0"/>
        <v>18</v>
      </c>
      <c r="B51" t="str">
        <f>"10"</f>
        <v>10</v>
      </c>
      <c r="C51" s="1">
        <v>43188.908437500002</v>
      </c>
      <c r="D51" t="str">
        <f t="shared" si="1"/>
        <v>9</v>
      </c>
      <c r="E51" t="s">
        <v>132</v>
      </c>
      <c r="H51" t="s">
        <v>133</v>
      </c>
      <c r="I51" s="2">
        <v>43196</v>
      </c>
      <c r="J51" t="s">
        <v>33</v>
      </c>
      <c r="K51" t="s">
        <v>34</v>
      </c>
      <c r="L51" t="s">
        <v>35</v>
      </c>
      <c r="M51" t="s">
        <v>36</v>
      </c>
      <c r="N51" t="s">
        <v>37</v>
      </c>
      <c r="O51" t="s">
        <v>38</v>
      </c>
      <c r="P51" t="s">
        <v>39</v>
      </c>
      <c r="Q51">
        <v>501</v>
      </c>
      <c r="R51" t="s">
        <v>40</v>
      </c>
      <c r="S51" t="s">
        <v>41</v>
      </c>
      <c r="T51" t="s">
        <v>37</v>
      </c>
      <c r="U51" t="str">
        <f t="shared" si="5"/>
        <v>02</v>
      </c>
      <c r="V51" t="s">
        <v>42</v>
      </c>
      <c r="W51" t="str">
        <f t="shared" si="6"/>
        <v>E4282</v>
      </c>
      <c r="X51" t="s">
        <v>43</v>
      </c>
      <c r="Y51" t="s">
        <v>44</v>
      </c>
      <c r="Z51" t="s">
        <v>45</v>
      </c>
      <c r="AA51" t="s">
        <v>46</v>
      </c>
      <c r="AB51">
        <v>0</v>
      </c>
      <c r="AC51">
        <v>0</v>
      </c>
      <c r="AD51">
        <v>74.98</v>
      </c>
      <c r="AE51">
        <v>0</v>
      </c>
    </row>
    <row r="52" spans="1:31" x14ac:dyDescent="0.25">
      <c r="A52" t="str">
        <f t="shared" si="0"/>
        <v>18</v>
      </c>
      <c r="B52" t="str">
        <f>"01"</f>
        <v>01</v>
      </c>
      <c r="C52" s="1">
        <v>42942.335613425923</v>
      </c>
      <c r="D52" t="str">
        <f t="shared" si="1"/>
        <v>9</v>
      </c>
      <c r="E52" t="s">
        <v>134</v>
      </c>
      <c r="H52" t="s">
        <v>135</v>
      </c>
      <c r="I52" s="2">
        <v>42917</v>
      </c>
      <c r="J52" t="s">
        <v>136</v>
      </c>
      <c r="K52" t="s">
        <v>34</v>
      </c>
      <c r="L52" t="s">
        <v>35</v>
      </c>
      <c r="M52" t="s">
        <v>36</v>
      </c>
      <c r="N52" t="s">
        <v>37</v>
      </c>
      <c r="O52" t="s">
        <v>38</v>
      </c>
      <c r="P52" t="s">
        <v>39</v>
      </c>
      <c r="Q52">
        <v>501</v>
      </c>
      <c r="R52" t="s">
        <v>40</v>
      </c>
      <c r="S52" t="s">
        <v>41</v>
      </c>
      <c r="T52" t="s">
        <v>37</v>
      </c>
      <c r="U52" t="str">
        <f t="shared" si="5"/>
        <v>02</v>
      </c>
      <c r="V52" t="s">
        <v>42</v>
      </c>
      <c r="W52" t="str">
        <f>"02"</f>
        <v>02</v>
      </c>
      <c r="X52" t="s">
        <v>42</v>
      </c>
      <c r="AA52" t="s">
        <v>46</v>
      </c>
      <c r="AB52">
        <v>0</v>
      </c>
      <c r="AC52">
        <v>6692.94</v>
      </c>
      <c r="AD52">
        <v>0</v>
      </c>
      <c r="AE52">
        <v>0</v>
      </c>
    </row>
    <row r="53" spans="1:31" x14ac:dyDescent="0.25">
      <c r="A53" t="str">
        <f t="shared" si="0"/>
        <v>18</v>
      </c>
      <c r="B53" t="str">
        <f>"02"</f>
        <v>02</v>
      </c>
      <c r="C53" s="1">
        <v>42970.908321759256</v>
      </c>
      <c r="D53" t="str">
        <f t="shared" si="1"/>
        <v>9</v>
      </c>
      <c r="E53" t="s">
        <v>137</v>
      </c>
      <c r="G53" t="s">
        <v>138</v>
      </c>
      <c r="H53" t="s">
        <v>139</v>
      </c>
      <c r="I53" s="2">
        <v>42970</v>
      </c>
      <c r="J53" t="s">
        <v>140</v>
      </c>
      <c r="K53" t="s">
        <v>34</v>
      </c>
      <c r="L53" t="s">
        <v>35</v>
      </c>
      <c r="M53" t="s">
        <v>36</v>
      </c>
      <c r="N53" t="s">
        <v>37</v>
      </c>
      <c r="O53" t="s">
        <v>38</v>
      </c>
      <c r="P53" t="s">
        <v>39</v>
      </c>
      <c r="Q53">
        <v>501</v>
      </c>
      <c r="R53" t="s">
        <v>40</v>
      </c>
      <c r="S53" t="s">
        <v>41</v>
      </c>
      <c r="T53" t="s">
        <v>37</v>
      </c>
      <c r="U53" t="str">
        <f t="shared" ref="U53:U84" si="7">"01"</f>
        <v>01</v>
      </c>
      <c r="V53" t="s">
        <v>141</v>
      </c>
      <c r="W53" t="str">
        <f t="shared" ref="W53:W84" si="8">"E4105"</f>
        <v>E4105</v>
      </c>
      <c r="X53" t="s">
        <v>141</v>
      </c>
      <c r="Y53" t="s">
        <v>44</v>
      </c>
      <c r="Z53" t="s">
        <v>45</v>
      </c>
      <c r="AA53" t="s">
        <v>46</v>
      </c>
      <c r="AB53">
        <v>0</v>
      </c>
      <c r="AC53">
        <v>0</v>
      </c>
      <c r="AD53">
        <v>0</v>
      </c>
      <c r="AE53">
        <v>14903.6</v>
      </c>
    </row>
    <row r="54" spans="1:31" x14ac:dyDescent="0.25">
      <c r="A54" t="str">
        <f t="shared" si="0"/>
        <v>18</v>
      </c>
      <c r="B54" t="str">
        <f>"03"</f>
        <v>03</v>
      </c>
      <c r="C54" s="1">
        <v>42978.905266203707</v>
      </c>
      <c r="D54" t="str">
        <f t="shared" si="1"/>
        <v>9</v>
      </c>
      <c r="E54" t="s">
        <v>142</v>
      </c>
      <c r="H54" t="s">
        <v>48</v>
      </c>
      <c r="I54" s="2">
        <v>42986</v>
      </c>
      <c r="J54" t="s">
        <v>143</v>
      </c>
      <c r="K54" t="s">
        <v>34</v>
      </c>
      <c r="L54" t="s">
        <v>35</v>
      </c>
      <c r="M54" t="s">
        <v>36</v>
      </c>
      <c r="N54" t="s">
        <v>37</v>
      </c>
      <c r="O54" t="s">
        <v>38</v>
      </c>
      <c r="P54" t="s">
        <v>39</v>
      </c>
      <c r="Q54">
        <v>501</v>
      </c>
      <c r="R54" t="s">
        <v>40</v>
      </c>
      <c r="S54" t="s">
        <v>41</v>
      </c>
      <c r="T54" t="s">
        <v>37</v>
      </c>
      <c r="U54" t="str">
        <f t="shared" si="7"/>
        <v>01</v>
      </c>
      <c r="V54" t="s">
        <v>141</v>
      </c>
      <c r="W54" t="str">
        <f t="shared" si="8"/>
        <v>E4105</v>
      </c>
      <c r="X54" t="s">
        <v>141</v>
      </c>
      <c r="Y54" t="s">
        <v>44</v>
      </c>
      <c r="Z54" t="s">
        <v>45</v>
      </c>
      <c r="AA54" t="s">
        <v>46</v>
      </c>
      <c r="AB54">
        <v>0</v>
      </c>
      <c r="AC54">
        <v>0</v>
      </c>
      <c r="AD54">
        <v>392.2</v>
      </c>
      <c r="AE54">
        <v>0</v>
      </c>
    </row>
    <row r="55" spans="1:31" x14ac:dyDescent="0.25">
      <c r="A55" t="str">
        <f t="shared" si="0"/>
        <v>18</v>
      </c>
      <c r="B55" t="str">
        <f>"02"</f>
        <v>02</v>
      </c>
      <c r="C55" s="1">
        <v>42978.910451388889</v>
      </c>
      <c r="D55" t="str">
        <f t="shared" si="1"/>
        <v>9</v>
      </c>
      <c r="E55" t="s">
        <v>144</v>
      </c>
      <c r="G55" t="s">
        <v>138</v>
      </c>
      <c r="H55" t="s">
        <v>145</v>
      </c>
      <c r="I55" s="2">
        <v>42978</v>
      </c>
      <c r="J55" t="s">
        <v>146</v>
      </c>
      <c r="K55" t="s">
        <v>34</v>
      </c>
      <c r="L55" t="s">
        <v>35</v>
      </c>
      <c r="M55" t="s">
        <v>36</v>
      </c>
      <c r="N55" t="s">
        <v>37</v>
      </c>
      <c r="O55" t="s">
        <v>38</v>
      </c>
      <c r="P55" t="s">
        <v>39</v>
      </c>
      <c r="Q55">
        <v>501</v>
      </c>
      <c r="R55" t="s">
        <v>40</v>
      </c>
      <c r="S55" t="s">
        <v>41</v>
      </c>
      <c r="T55" t="s">
        <v>37</v>
      </c>
      <c r="U55" t="str">
        <f t="shared" si="7"/>
        <v>01</v>
      </c>
      <c r="V55" t="s">
        <v>141</v>
      </c>
      <c r="W55" t="str">
        <f t="shared" si="8"/>
        <v>E4105</v>
      </c>
      <c r="X55" t="s">
        <v>141</v>
      </c>
      <c r="Y55" t="s">
        <v>44</v>
      </c>
      <c r="Z55" t="s">
        <v>45</v>
      </c>
      <c r="AA55" t="s">
        <v>65</v>
      </c>
      <c r="AB55">
        <v>0</v>
      </c>
      <c r="AC55">
        <v>0</v>
      </c>
      <c r="AD55">
        <v>0</v>
      </c>
      <c r="AE55">
        <v>-392.2</v>
      </c>
    </row>
    <row r="56" spans="1:31" x14ac:dyDescent="0.25">
      <c r="A56" t="str">
        <f t="shared" si="0"/>
        <v>18</v>
      </c>
      <c r="B56" t="str">
        <f>"04"</f>
        <v>04</v>
      </c>
      <c r="C56" s="1">
        <v>43006.901886574073</v>
      </c>
      <c r="D56" t="str">
        <f t="shared" si="1"/>
        <v>9</v>
      </c>
      <c r="E56" t="s">
        <v>147</v>
      </c>
      <c r="H56" t="s">
        <v>50</v>
      </c>
      <c r="I56" s="2">
        <v>43014</v>
      </c>
      <c r="J56" t="s">
        <v>143</v>
      </c>
      <c r="K56" t="s">
        <v>34</v>
      </c>
      <c r="L56" t="s">
        <v>35</v>
      </c>
      <c r="M56" t="s">
        <v>36</v>
      </c>
      <c r="N56" t="s">
        <v>37</v>
      </c>
      <c r="O56" t="s">
        <v>38</v>
      </c>
      <c r="P56" t="s">
        <v>39</v>
      </c>
      <c r="Q56">
        <v>501</v>
      </c>
      <c r="R56" t="s">
        <v>40</v>
      </c>
      <c r="S56" t="s">
        <v>41</v>
      </c>
      <c r="T56" t="s">
        <v>37</v>
      </c>
      <c r="U56" t="str">
        <f t="shared" si="7"/>
        <v>01</v>
      </c>
      <c r="V56" t="s">
        <v>141</v>
      </c>
      <c r="W56" t="str">
        <f t="shared" si="8"/>
        <v>E4105</v>
      </c>
      <c r="X56" t="s">
        <v>141</v>
      </c>
      <c r="Y56" t="s">
        <v>44</v>
      </c>
      <c r="Z56" t="s">
        <v>45</v>
      </c>
      <c r="AA56" t="s">
        <v>46</v>
      </c>
      <c r="AB56">
        <v>0</v>
      </c>
      <c r="AC56">
        <v>0</v>
      </c>
      <c r="AD56">
        <v>2346.4</v>
      </c>
      <c r="AE56">
        <v>0</v>
      </c>
    </row>
    <row r="57" spans="1:31" x14ac:dyDescent="0.25">
      <c r="A57" t="str">
        <f t="shared" si="0"/>
        <v>18</v>
      </c>
      <c r="B57" t="str">
        <f>"05"</f>
        <v>05</v>
      </c>
      <c r="C57" s="1">
        <v>43048.902337962965</v>
      </c>
      <c r="D57" t="str">
        <f t="shared" si="1"/>
        <v>9</v>
      </c>
      <c r="E57" t="s">
        <v>148</v>
      </c>
      <c r="H57" t="s">
        <v>32</v>
      </c>
      <c r="I57" s="2">
        <v>43056</v>
      </c>
      <c r="J57" t="s">
        <v>143</v>
      </c>
      <c r="K57" t="s">
        <v>34</v>
      </c>
      <c r="L57" t="s">
        <v>35</v>
      </c>
      <c r="M57" t="s">
        <v>36</v>
      </c>
      <c r="N57" t="s">
        <v>37</v>
      </c>
      <c r="O57" t="s">
        <v>38</v>
      </c>
      <c r="P57" t="s">
        <v>39</v>
      </c>
      <c r="Q57">
        <v>501</v>
      </c>
      <c r="R57" t="s">
        <v>40</v>
      </c>
      <c r="S57" t="s">
        <v>41</v>
      </c>
      <c r="T57" t="s">
        <v>37</v>
      </c>
      <c r="U57" t="str">
        <f t="shared" si="7"/>
        <v>01</v>
      </c>
      <c r="V57" t="s">
        <v>141</v>
      </c>
      <c r="W57" t="str">
        <f t="shared" si="8"/>
        <v>E4105</v>
      </c>
      <c r="X57" t="s">
        <v>141</v>
      </c>
      <c r="Y57" t="s">
        <v>44</v>
      </c>
      <c r="Z57" t="s">
        <v>45</v>
      </c>
      <c r="AA57" t="s">
        <v>46</v>
      </c>
      <c r="AB57">
        <v>0</v>
      </c>
      <c r="AC57">
        <v>0</v>
      </c>
      <c r="AD57">
        <v>2346.4</v>
      </c>
      <c r="AE57">
        <v>0</v>
      </c>
    </row>
    <row r="58" spans="1:31" x14ac:dyDescent="0.25">
      <c r="A58" t="str">
        <f t="shared" si="0"/>
        <v>18</v>
      </c>
      <c r="B58" t="str">
        <f>"05"</f>
        <v>05</v>
      </c>
      <c r="C58" s="1">
        <v>43048.900868055556</v>
      </c>
      <c r="D58" t="str">
        <f t="shared" si="1"/>
        <v>9</v>
      </c>
      <c r="E58" t="s">
        <v>149</v>
      </c>
      <c r="G58" t="s">
        <v>138</v>
      </c>
      <c r="H58" t="s">
        <v>145</v>
      </c>
      <c r="I58" s="2">
        <v>43048</v>
      </c>
      <c r="J58" t="s">
        <v>146</v>
      </c>
      <c r="K58" t="s">
        <v>34</v>
      </c>
      <c r="L58" t="s">
        <v>35</v>
      </c>
      <c r="M58" t="s">
        <v>36</v>
      </c>
      <c r="N58" t="s">
        <v>37</v>
      </c>
      <c r="O58" t="s">
        <v>38</v>
      </c>
      <c r="P58" t="s">
        <v>39</v>
      </c>
      <c r="Q58">
        <v>501</v>
      </c>
      <c r="R58" t="s">
        <v>40</v>
      </c>
      <c r="S58" t="s">
        <v>41</v>
      </c>
      <c r="T58" t="s">
        <v>37</v>
      </c>
      <c r="U58" t="str">
        <f t="shared" si="7"/>
        <v>01</v>
      </c>
      <c r="V58" t="s">
        <v>141</v>
      </c>
      <c r="W58" t="str">
        <f t="shared" si="8"/>
        <v>E4105</v>
      </c>
      <c r="X58" t="s">
        <v>141</v>
      </c>
      <c r="Y58" t="s">
        <v>44</v>
      </c>
      <c r="Z58" t="s">
        <v>45</v>
      </c>
      <c r="AA58" t="s">
        <v>65</v>
      </c>
      <c r="AB58">
        <v>0</v>
      </c>
      <c r="AC58">
        <v>0</v>
      </c>
      <c r="AD58">
        <v>0</v>
      </c>
      <c r="AE58">
        <v>-2346.4</v>
      </c>
    </row>
    <row r="59" spans="1:31" x14ac:dyDescent="0.25">
      <c r="A59" t="str">
        <f t="shared" si="0"/>
        <v>18</v>
      </c>
      <c r="B59" t="str">
        <f>"04"</f>
        <v>04</v>
      </c>
      <c r="C59" s="1">
        <v>43034.901828703703</v>
      </c>
      <c r="D59" t="str">
        <f t="shared" si="1"/>
        <v>9</v>
      </c>
      <c r="E59" t="s">
        <v>150</v>
      </c>
      <c r="G59" t="s">
        <v>138</v>
      </c>
      <c r="H59" t="s">
        <v>145</v>
      </c>
      <c r="I59" s="2">
        <v>43034</v>
      </c>
      <c r="J59" t="s">
        <v>146</v>
      </c>
      <c r="K59" t="s">
        <v>34</v>
      </c>
      <c r="L59" t="s">
        <v>35</v>
      </c>
      <c r="M59" t="s">
        <v>36</v>
      </c>
      <c r="N59" t="s">
        <v>37</v>
      </c>
      <c r="O59" t="s">
        <v>38</v>
      </c>
      <c r="P59" t="s">
        <v>39</v>
      </c>
      <c r="Q59">
        <v>501</v>
      </c>
      <c r="R59" t="s">
        <v>40</v>
      </c>
      <c r="S59" t="s">
        <v>41</v>
      </c>
      <c r="T59" t="s">
        <v>37</v>
      </c>
      <c r="U59" t="str">
        <f t="shared" si="7"/>
        <v>01</v>
      </c>
      <c r="V59" t="s">
        <v>141</v>
      </c>
      <c r="W59" t="str">
        <f t="shared" si="8"/>
        <v>E4105</v>
      </c>
      <c r="X59" t="s">
        <v>141</v>
      </c>
      <c r="Y59" t="s">
        <v>44</v>
      </c>
      <c r="Z59" t="s">
        <v>45</v>
      </c>
      <c r="AA59" t="s">
        <v>65</v>
      </c>
      <c r="AB59">
        <v>0</v>
      </c>
      <c r="AC59">
        <v>0</v>
      </c>
      <c r="AD59">
        <v>0</v>
      </c>
      <c r="AE59">
        <v>-2346.4</v>
      </c>
    </row>
    <row r="60" spans="1:31" x14ac:dyDescent="0.25">
      <c r="A60" t="str">
        <f t="shared" si="0"/>
        <v>18</v>
      </c>
      <c r="B60" t="str">
        <f>"05"</f>
        <v>05</v>
      </c>
      <c r="C60" s="1">
        <v>43034.903402777774</v>
      </c>
      <c r="D60" t="str">
        <f t="shared" si="1"/>
        <v>9</v>
      </c>
      <c r="E60" t="s">
        <v>151</v>
      </c>
      <c r="H60" t="s">
        <v>62</v>
      </c>
      <c r="I60" s="2">
        <v>43042</v>
      </c>
      <c r="J60" t="s">
        <v>143</v>
      </c>
      <c r="K60" t="s">
        <v>34</v>
      </c>
      <c r="L60" t="s">
        <v>35</v>
      </c>
      <c r="M60" t="s">
        <v>36</v>
      </c>
      <c r="N60" t="s">
        <v>37</v>
      </c>
      <c r="O60" t="s">
        <v>38</v>
      </c>
      <c r="P60" t="s">
        <v>39</v>
      </c>
      <c r="Q60">
        <v>501</v>
      </c>
      <c r="R60" t="s">
        <v>40</v>
      </c>
      <c r="S60" t="s">
        <v>41</v>
      </c>
      <c r="T60" t="s">
        <v>37</v>
      </c>
      <c r="U60" t="str">
        <f t="shared" si="7"/>
        <v>01</v>
      </c>
      <c r="V60" t="s">
        <v>141</v>
      </c>
      <c r="W60" t="str">
        <f t="shared" si="8"/>
        <v>E4105</v>
      </c>
      <c r="X60" t="s">
        <v>141</v>
      </c>
      <c r="Y60" t="s">
        <v>44</v>
      </c>
      <c r="Z60" t="s">
        <v>45</v>
      </c>
      <c r="AA60" t="s">
        <v>46</v>
      </c>
      <c r="AB60">
        <v>0</v>
      </c>
      <c r="AC60">
        <v>0</v>
      </c>
      <c r="AD60">
        <v>2346.4</v>
      </c>
      <c r="AE60">
        <v>0</v>
      </c>
    </row>
    <row r="61" spans="1:31" x14ac:dyDescent="0.25">
      <c r="A61" t="str">
        <f t="shared" si="0"/>
        <v>18</v>
      </c>
      <c r="B61" t="str">
        <f>"04"</f>
        <v>04</v>
      </c>
      <c r="C61" s="1">
        <v>43020.902696759258</v>
      </c>
      <c r="D61" t="str">
        <f t="shared" si="1"/>
        <v>9</v>
      </c>
      <c r="E61" t="s">
        <v>152</v>
      </c>
      <c r="G61" t="s">
        <v>138</v>
      </c>
      <c r="H61" t="s">
        <v>145</v>
      </c>
      <c r="I61" s="2">
        <v>43020</v>
      </c>
      <c r="J61" t="s">
        <v>146</v>
      </c>
      <c r="K61" t="s">
        <v>34</v>
      </c>
      <c r="L61" t="s">
        <v>35</v>
      </c>
      <c r="M61" t="s">
        <v>36</v>
      </c>
      <c r="N61" t="s">
        <v>37</v>
      </c>
      <c r="O61" t="s">
        <v>38</v>
      </c>
      <c r="P61" t="s">
        <v>39</v>
      </c>
      <c r="Q61">
        <v>501</v>
      </c>
      <c r="R61" t="s">
        <v>40</v>
      </c>
      <c r="S61" t="s">
        <v>41</v>
      </c>
      <c r="T61" t="s">
        <v>37</v>
      </c>
      <c r="U61" t="str">
        <f t="shared" si="7"/>
        <v>01</v>
      </c>
      <c r="V61" t="s">
        <v>141</v>
      </c>
      <c r="W61" t="str">
        <f t="shared" si="8"/>
        <v>E4105</v>
      </c>
      <c r="X61" t="s">
        <v>141</v>
      </c>
      <c r="Y61" t="s">
        <v>44</v>
      </c>
      <c r="Z61" t="s">
        <v>45</v>
      </c>
      <c r="AA61" t="s">
        <v>65</v>
      </c>
      <c r="AB61">
        <v>0</v>
      </c>
      <c r="AC61">
        <v>0</v>
      </c>
      <c r="AD61">
        <v>0</v>
      </c>
      <c r="AE61">
        <v>-2346.4</v>
      </c>
    </row>
    <row r="62" spans="1:31" x14ac:dyDescent="0.25">
      <c r="A62" t="str">
        <f t="shared" si="0"/>
        <v>18</v>
      </c>
      <c r="B62" t="str">
        <f>"04"</f>
        <v>04</v>
      </c>
      <c r="C62" s="1">
        <v>43012.902789351851</v>
      </c>
      <c r="D62" t="str">
        <f t="shared" si="1"/>
        <v>9</v>
      </c>
      <c r="E62" t="s">
        <v>153</v>
      </c>
      <c r="G62" t="s">
        <v>138</v>
      </c>
      <c r="H62" t="s">
        <v>145</v>
      </c>
      <c r="I62" s="2">
        <v>43012</v>
      </c>
      <c r="J62" t="s">
        <v>146</v>
      </c>
      <c r="K62" t="s">
        <v>34</v>
      </c>
      <c r="L62" t="s">
        <v>35</v>
      </c>
      <c r="M62" t="s">
        <v>36</v>
      </c>
      <c r="N62" t="s">
        <v>37</v>
      </c>
      <c r="O62" t="s">
        <v>38</v>
      </c>
      <c r="P62" t="s">
        <v>39</v>
      </c>
      <c r="Q62">
        <v>501</v>
      </c>
      <c r="R62" t="s">
        <v>40</v>
      </c>
      <c r="S62" t="s">
        <v>41</v>
      </c>
      <c r="T62" t="s">
        <v>37</v>
      </c>
      <c r="U62" t="str">
        <f t="shared" si="7"/>
        <v>01</v>
      </c>
      <c r="V62" t="s">
        <v>141</v>
      </c>
      <c r="W62" t="str">
        <f t="shared" si="8"/>
        <v>E4105</v>
      </c>
      <c r="X62" t="s">
        <v>141</v>
      </c>
      <c r="Y62" t="s">
        <v>44</v>
      </c>
      <c r="Z62" t="s">
        <v>45</v>
      </c>
      <c r="AA62" t="s">
        <v>65</v>
      </c>
      <c r="AB62">
        <v>0</v>
      </c>
      <c r="AC62">
        <v>0</v>
      </c>
      <c r="AD62">
        <v>0</v>
      </c>
      <c r="AE62">
        <v>-2346.4</v>
      </c>
    </row>
    <row r="63" spans="1:31" x14ac:dyDescent="0.25">
      <c r="A63" t="str">
        <f t="shared" si="0"/>
        <v>18</v>
      </c>
      <c r="B63" t="str">
        <f>"04"</f>
        <v>04</v>
      </c>
      <c r="C63" s="1">
        <v>43020.904351851852</v>
      </c>
      <c r="D63" t="str">
        <f t="shared" si="1"/>
        <v>9</v>
      </c>
      <c r="E63" t="s">
        <v>154</v>
      </c>
      <c r="H63" t="s">
        <v>52</v>
      </c>
      <c r="I63" s="2">
        <v>43028</v>
      </c>
      <c r="J63" t="s">
        <v>143</v>
      </c>
      <c r="K63" t="s">
        <v>34</v>
      </c>
      <c r="L63" t="s">
        <v>35</v>
      </c>
      <c r="M63" t="s">
        <v>36</v>
      </c>
      <c r="N63" t="s">
        <v>37</v>
      </c>
      <c r="O63" t="s">
        <v>38</v>
      </c>
      <c r="P63" t="s">
        <v>39</v>
      </c>
      <c r="Q63">
        <v>501</v>
      </c>
      <c r="R63" t="s">
        <v>40</v>
      </c>
      <c r="S63" t="s">
        <v>41</v>
      </c>
      <c r="T63" t="s">
        <v>37</v>
      </c>
      <c r="U63" t="str">
        <f t="shared" si="7"/>
        <v>01</v>
      </c>
      <c r="V63" t="s">
        <v>141</v>
      </c>
      <c r="W63" t="str">
        <f t="shared" si="8"/>
        <v>E4105</v>
      </c>
      <c r="X63" t="s">
        <v>141</v>
      </c>
      <c r="Y63" t="s">
        <v>44</v>
      </c>
      <c r="Z63" t="s">
        <v>45</v>
      </c>
      <c r="AA63" t="s">
        <v>46</v>
      </c>
      <c r="AB63">
        <v>0</v>
      </c>
      <c r="AC63">
        <v>0</v>
      </c>
      <c r="AD63">
        <v>2346.4</v>
      </c>
      <c r="AE63">
        <v>0</v>
      </c>
    </row>
    <row r="64" spans="1:31" x14ac:dyDescent="0.25">
      <c r="A64" t="str">
        <f t="shared" si="0"/>
        <v>18</v>
      </c>
      <c r="B64" t="str">
        <f>"03"</f>
        <v>03</v>
      </c>
      <c r="C64" s="1">
        <v>42992.902453703704</v>
      </c>
      <c r="D64" t="str">
        <f t="shared" si="1"/>
        <v>9</v>
      </c>
      <c r="E64" t="s">
        <v>155</v>
      </c>
      <c r="H64" t="s">
        <v>54</v>
      </c>
      <c r="I64" s="2">
        <v>43000</v>
      </c>
      <c r="J64" t="s">
        <v>143</v>
      </c>
      <c r="K64" t="s">
        <v>34</v>
      </c>
      <c r="L64" t="s">
        <v>35</v>
      </c>
      <c r="M64" t="s">
        <v>36</v>
      </c>
      <c r="N64" t="s">
        <v>37</v>
      </c>
      <c r="O64" t="s">
        <v>38</v>
      </c>
      <c r="P64" t="s">
        <v>39</v>
      </c>
      <c r="Q64">
        <v>501</v>
      </c>
      <c r="R64" t="s">
        <v>40</v>
      </c>
      <c r="S64" t="s">
        <v>41</v>
      </c>
      <c r="T64" t="s">
        <v>37</v>
      </c>
      <c r="U64" t="str">
        <f t="shared" si="7"/>
        <v>01</v>
      </c>
      <c r="V64" t="s">
        <v>141</v>
      </c>
      <c r="W64" t="str">
        <f t="shared" si="8"/>
        <v>E4105</v>
      </c>
      <c r="X64" t="s">
        <v>141</v>
      </c>
      <c r="Y64" t="s">
        <v>44</v>
      </c>
      <c r="Z64" t="s">
        <v>45</v>
      </c>
      <c r="AA64" t="s">
        <v>46</v>
      </c>
      <c r="AB64">
        <v>0</v>
      </c>
      <c r="AC64">
        <v>0</v>
      </c>
      <c r="AD64">
        <v>2272.04</v>
      </c>
      <c r="AE64">
        <v>0</v>
      </c>
    </row>
    <row r="65" spans="1:31" x14ac:dyDescent="0.25">
      <c r="A65" t="str">
        <f t="shared" si="0"/>
        <v>18</v>
      </c>
      <c r="B65" t="str">
        <f>"03"</f>
        <v>03</v>
      </c>
      <c r="C65" s="1">
        <v>42992.907696759263</v>
      </c>
      <c r="D65" t="str">
        <f t="shared" si="1"/>
        <v>9</v>
      </c>
      <c r="E65" t="s">
        <v>156</v>
      </c>
      <c r="G65" t="s">
        <v>138</v>
      </c>
      <c r="H65" t="s">
        <v>145</v>
      </c>
      <c r="I65" s="2">
        <v>42992</v>
      </c>
      <c r="J65" t="s">
        <v>146</v>
      </c>
      <c r="K65" t="s">
        <v>34</v>
      </c>
      <c r="L65" t="s">
        <v>35</v>
      </c>
      <c r="M65" t="s">
        <v>36</v>
      </c>
      <c r="N65" t="s">
        <v>37</v>
      </c>
      <c r="O65" t="s">
        <v>38</v>
      </c>
      <c r="P65" t="s">
        <v>39</v>
      </c>
      <c r="Q65">
        <v>501</v>
      </c>
      <c r="R65" t="s">
        <v>40</v>
      </c>
      <c r="S65" t="s">
        <v>41</v>
      </c>
      <c r="T65" t="s">
        <v>37</v>
      </c>
      <c r="U65" t="str">
        <f t="shared" si="7"/>
        <v>01</v>
      </c>
      <c r="V65" t="s">
        <v>141</v>
      </c>
      <c r="W65" t="str">
        <f t="shared" si="8"/>
        <v>E4105</v>
      </c>
      <c r="X65" t="s">
        <v>141</v>
      </c>
      <c r="Y65" t="s">
        <v>44</v>
      </c>
      <c r="Z65" t="s">
        <v>45</v>
      </c>
      <c r="AA65" t="s">
        <v>46</v>
      </c>
      <c r="AB65">
        <v>0</v>
      </c>
      <c r="AC65">
        <v>0</v>
      </c>
      <c r="AD65">
        <v>0</v>
      </c>
      <c r="AE65">
        <v>27335</v>
      </c>
    </row>
    <row r="66" spans="1:31" x14ac:dyDescent="0.25">
      <c r="A66" t="str">
        <f t="shared" ref="A66:A129" si="9">"18"</f>
        <v>18</v>
      </c>
      <c r="B66" t="str">
        <f>"03"</f>
        <v>03</v>
      </c>
      <c r="C66" s="1">
        <v>42992.908136574071</v>
      </c>
      <c r="D66" t="str">
        <f t="shared" ref="D66:D129" si="10">"9"</f>
        <v>9</v>
      </c>
      <c r="E66" t="s">
        <v>156</v>
      </c>
      <c r="G66" t="s">
        <v>138</v>
      </c>
      <c r="H66" t="s">
        <v>145</v>
      </c>
      <c r="I66" s="2">
        <v>42992</v>
      </c>
      <c r="J66" t="s">
        <v>146</v>
      </c>
      <c r="K66" t="s">
        <v>34</v>
      </c>
      <c r="L66" t="s">
        <v>35</v>
      </c>
      <c r="M66" t="s">
        <v>36</v>
      </c>
      <c r="N66" t="s">
        <v>37</v>
      </c>
      <c r="O66" t="s">
        <v>38</v>
      </c>
      <c r="P66" t="s">
        <v>39</v>
      </c>
      <c r="Q66">
        <v>501</v>
      </c>
      <c r="R66" t="s">
        <v>40</v>
      </c>
      <c r="S66" t="s">
        <v>41</v>
      </c>
      <c r="T66" t="s">
        <v>37</v>
      </c>
      <c r="U66" t="str">
        <f t="shared" si="7"/>
        <v>01</v>
      </c>
      <c r="V66" t="s">
        <v>141</v>
      </c>
      <c r="W66" t="str">
        <f t="shared" si="8"/>
        <v>E4105</v>
      </c>
      <c r="X66" t="s">
        <v>141</v>
      </c>
      <c r="Y66" t="s">
        <v>44</v>
      </c>
      <c r="Z66" t="s">
        <v>45</v>
      </c>
      <c r="AA66" t="s">
        <v>65</v>
      </c>
      <c r="AB66">
        <v>0</v>
      </c>
      <c r="AC66">
        <v>0</v>
      </c>
      <c r="AD66">
        <v>0</v>
      </c>
      <c r="AE66">
        <v>-784.4</v>
      </c>
    </row>
    <row r="67" spans="1:31" x14ac:dyDescent="0.25">
      <c r="A67" t="str">
        <f t="shared" si="9"/>
        <v>18</v>
      </c>
      <c r="B67" t="str">
        <f>"06"</f>
        <v>06</v>
      </c>
      <c r="C67" s="1">
        <v>43061.902268518519</v>
      </c>
      <c r="D67" t="str">
        <f t="shared" si="10"/>
        <v>9</v>
      </c>
      <c r="E67" t="s">
        <v>157</v>
      </c>
      <c r="H67" t="s">
        <v>56</v>
      </c>
      <c r="I67" s="2">
        <v>43070</v>
      </c>
      <c r="J67" t="s">
        <v>143</v>
      </c>
      <c r="K67" t="s">
        <v>34</v>
      </c>
      <c r="L67" t="s">
        <v>35</v>
      </c>
      <c r="M67" t="s">
        <v>36</v>
      </c>
      <c r="N67" t="s">
        <v>37</v>
      </c>
      <c r="O67" t="s">
        <v>38</v>
      </c>
      <c r="P67" t="s">
        <v>39</v>
      </c>
      <c r="Q67">
        <v>501</v>
      </c>
      <c r="R67" t="s">
        <v>40</v>
      </c>
      <c r="S67" t="s">
        <v>41</v>
      </c>
      <c r="T67" t="s">
        <v>37</v>
      </c>
      <c r="U67" t="str">
        <f t="shared" si="7"/>
        <v>01</v>
      </c>
      <c r="V67" t="s">
        <v>141</v>
      </c>
      <c r="W67" t="str">
        <f t="shared" si="8"/>
        <v>E4105</v>
      </c>
      <c r="X67" t="s">
        <v>141</v>
      </c>
      <c r="Y67" t="s">
        <v>44</v>
      </c>
      <c r="Z67" t="s">
        <v>45</v>
      </c>
      <c r="AA67" t="s">
        <v>46</v>
      </c>
      <c r="AB67">
        <v>0</v>
      </c>
      <c r="AC67">
        <v>0</v>
      </c>
      <c r="AD67">
        <v>2346.4</v>
      </c>
      <c r="AE67">
        <v>0</v>
      </c>
    </row>
    <row r="68" spans="1:31" x14ac:dyDescent="0.25">
      <c r="A68" t="str">
        <f t="shared" si="9"/>
        <v>18</v>
      </c>
      <c r="B68" t="str">
        <f>"05"</f>
        <v>05</v>
      </c>
      <c r="C68" s="1">
        <v>43061.900636574072</v>
      </c>
      <c r="D68" t="str">
        <f t="shared" si="10"/>
        <v>9</v>
      </c>
      <c r="E68" t="s">
        <v>158</v>
      </c>
      <c r="G68" t="s">
        <v>138</v>
      </c>
      <c r="H68" t="s">
        <v>145</v>
      </c>
      <c r="I68" s="2">
        <v>43061</v>
      </c>
      <c r="J68" t="s">
        <v>146</v>
      </c>
      <c r="K68" t="s">
        <v>34</v>
      </c>
      <c r="L68" t="s">
        <v>35</v>
      </c>
      <c r="M68" t="s">
        <v>36</v>
      </c>
      <c r="N68" t="s">
        <v>37</v>
      </c>
      <c r="O68" t="s">
        <v>38</v>
      </c>
      <c r="P68" t="s">
        <v>39</v>
      </c>
      <c r="Q68">
        <v>501</v>
      </c>
      <c r="R68" t="s">
        <v>40</v>
      </c>
      <c r="S68" t="s">
        <v>41</v>
      </c>
      <c r="T68" t="s">
        <v>37</v>
      </c>
      <c r="U68" t="str">
        <f t="shared" si="7"/>
        <v>01</v>
      </c>
      <c r="V68" t="s">
        <v>141</v>
      </c>
      <c r="W68" t="str">
        <f t="shared" si="8"/>
        <v>E4105</v>
      </c>
      <c r="X68" t="s">
        <v>141</v>
      </c>
      <c r="Y68" t="s">
        <v>44</v>
      </c>
      <c r="Z68" t="s">
        <v>45</v>
      </c>
      <c r="AA68" t="s">
        <v>65</v>
      </c>
      <c r="AB68">
        <v>0</v>
      </c>
      <c r="AC68">
        <v>0</v>
      </c>
      <c r="AD68">
        <v>0</v>
      </c>
      <c r="AE68">
        <v>-2346.4</v>
      </c>
    </row>
    <row r="69" spans="1:31" x14ac:dyDescent="0.25">
      <c r="A69" t="str">
        <f t="shared" si="9"/>
        <v>18</v>
      </c>
      <c r="B69" t="str">
        <f>"06"</f>
        <v>06</v>
      </c>
      <c r="C69" s="1">
        <v>43076.90253472222</v>
      </c>
      <c r="D69" t="str">
        <f t="shared" si="10"/>
        <v>9</v>
      </c>
      <c r="E69" t="s">
        <v>159</v>
      </c>
      <c r="G69" t="s">
        <v>138</v>
      </c>
      <c r="H69" t="s">
        <v>145</v>
      </c>
      <c r="I69" s="2">
        <v>43076</v>
      </c>
      <c r="J69" t="s">
        <v>146</v>
      </c>
      <c r="K69" t="s">
        <v>34</v>
      </c>
      <c r="L69" t="s">
        <v>35</v>
      </c>
      <c r="M69" t="s">
        <v>36</v>
      </c>
      <c r="N69" t="s">
        <v>37</v>
      </c>
      <c r="O69" t="s">
        <v>38</v>
      </c>
      <c r="P69" t="s">
        <v>39</v>
      </c>
      <c r="Q69">
        <v>501</v>
      </c>
      <c r="R69" t="s">
        <v>40</v>
      </c>
      <c r="S69" t="s">
        <v>41</v>
      </c>
      <c r="T69" t="s">
        <v>37</v>
      </c>
      <c r="U69" t="str">
        <f t="shared" si="7"/>
        <v>01</v>
      </c>
      <c r="V69" t="s">
        <v>141</v>
      </c>
      <c r="W69" t="str">
        <f t="shared" si="8"/>
        <v>E4105</v>
      </c>
      <c r="X69" t="s">
        <v>141</v>
      </c>
      <c r="Y69" t="s">
        <v>44</v>
      </c>
      <c r="Z69" t="s">
        <v>45</v>
      </c>
      <c r="AA69" t="s">
        <v>65</v>
      </c>
      <c r="AB69">
        <v>0</v>
      </c>
      <c r="AC69">
        <v>0</v>
      </c>
      <c r="AD69">
        <v>0</v>
      </c>
      <c r="AE69">
        <v>-2346.4</v>
      </c>
    </row>
    <row r="70" spans="1:31" x14ac:dyDescent="0.25">
      <c r="A70" t="str">
        <f t="shared" si="9"/>
        <v>18</v>
      </c>
      <c r="B70" t="str">
        <f>"06"</f>
        <v>06</v>
      </c>
      <c r="C70" s="1">
        <v>43076.903969907406</v>
      </c>
      <c r="D70" t="str">
        <f t="shared" si="10"/>
        <v>9</v>
      </c>
      <c r="E70" t="s">
        <v>160</v>
      </c>
      <c r="H70" t="s">
        <v>60</v>
      </c>
      <c r="I70" s="2">
        <v>43084</v>
      </c>
      <c r="J70" t="s">
        <v>143</v>
      </c>
      <c r="K70" t="s">
        <v>34</v>
      </c>
      <c r="L70" t="s">
        <v>35</v>
      </c>
      <c r="M70" t="s">
        <v>36</v>
      </c>
      <c r="N70" t="s">
        <v>37</v>
      </c>
      <c r="O70" t="s">
        <v>38</v>
      </c>
      <c r="P70" t="s">
        <v>39</v>
      </c>
      <c r="Q70">
        <v>501</v>
      </c>
      <c r="R70" t="s">
        <v>40</v>
      </c>
      <c r="S70" t="s">
        <v>41</v>
      </c>
      <c r="T70" t="s">
        <v>37</v>
      </c>
      <c r="U70" t="str">
        <f t="shared" si="7"/>
        <v>01</v>
      </c>
      <c r="V70" t="s">
        <v>141</v>
      </c>
      <c r="W70" t="str">
        <f t="shared" si="8"/>
        <v>E4105</v>
      </c>
      <c r="X70" t="s">
        <v>141</v>
      </c>
      <c r="Y70" t="s">
        <v>44</v>
      </c>
      <c r="Z70" t="s">
        <v>45</v>
      </c>
      <c r="AA70" t="s">
        <v>46</v>
      </c>
      <c r="AB70">
        <v>0</v>
      </c>
      <c r="AC70">
        <v>0</v>
      </c>
      <c r="AD70">
        <v>2346.4</v>
      </c>
      <c r="AE70">
        <v>0</v>
      </c>
    </row>
    <row r="71" spans="1:31" x14ac:dyDescent="0.25">
      <c r="A71" t="str">
        <f t="shared" si="9"/>
        <v>18</v>
      </c>
      <c r="B71" t="str">
        <f>"06"</f>
        <v>06</v>
      </c>
      <c r="C71" s="1">
        <v>43090.588402777779</v>
      </c>
      <c r="D71" t="str">
        <f t="shared" si="10"/>
        <v>9</v>
      </c>
      <c r="E71" t="s">
        <v>161</v>
      </c>
      <c r="G71" t="s">
        <v>138</v>
      </c>
      <c r="H71" t="s">
        <v>145</v>
      </c>
      <c r="I71" s="2">
        <v>43090</v>
      </c>
      <c r="J71" t="s">
        <v>146</v>
      </c>
      <c r="K71" t="s">
        <v>34</v>
      </c>
      <c r="L71" t="s">
        <v>35</v>
      </c>
      <c r="M71" t="s">
        <v>36</v>
      </c>
      <c r="N71" t="s">
        <v>37</v>
      </c>
      <c r="O71" t="s">
        <v>38</v>
      </c>
      <c r="P71" t="s">
        <v>39</v>
      </c>
      <c r="Q71">
        <v>501</v>
      </c>
      <c r="R71" t="s">
        <v>40</v>
      </c>
      <c r="S71" t="s">
        <v>41</v>
      </c>
      <c r="T71" t="s">
        <v>37</v>
      </c>
      <c r="U71" t="str">
        <f t="shared" si="7"/>
        <v>01</v>
      </c>
      <c r="V71" t="s">
        <v>141</v>
      </c>
      <c r="W71" t="str">
        <f t="shared" si="8"/>
        <v>E4105</v>
      </c>
      <c r="X71" t="s">
        <v>141</v>
      </c>
      <c r="Y71" t="s">
        <v>44</v>
      </c>
      <c r="Z71" t="s">
        <v>45</v>
      </c>
      <c r="AA71" t="s">
        <v>65</v>
      </c>
      <c r="AB71">
        <v>0</v>
      </c>
      <c r="AC71">
        <v>0</v>
      </c>
      <c r="AD71">
        <v>0</v>
      </c>
      <c r="AE71">
        <v>-2346.4</v>
      </c>
    </row>
    <row r="72" spans="1:31" x14ac:dyDescent="0.25">
      <c r="A72" t="str">
        <f t="shared" si="9"/>
        <v>18</v>
      </c>
      <c r="B72" t="str">
        <f t="shared" ref="B72:B81" si="11">"05"</f>
        <v>05</v>
      </c>
      <c r="C72" s="1">
        <v>43069.544849537036</v>
      </c>
      <c r="D72" t="str">
        <f t="shared" si="10"/>
        <v>9</v>
      </c>
      <c r="E72" t="s">
        <v>63</v>
      </c>
      <c r="H72" t="s">
        <v>64</v>
      </c>
      <c r="I72" s="2">
        <v>43068</v>
      </c>
      <c r="J72" t="s">
        <v>143</v>
      </c>
      <c r="K72" t="s">
        <v>34</v>
      </c>
      <c r="L72" t="s">
        <v>35</v>
      </c>
      <c r="M72" t="s">
        <v>36</v>
      </c>
      <c r="N72" t="s">
        <v>37</v>
      </c>
      <c r="O72" t="s">
        <v>38</v>
      </c>
      <c r="P72" t="s">
        <v>39</v>
      </c>
      <c r="Q72">
        <v>501</v>
      </c>
      <c r="R72" t="s">
        <v>40</v>
      </c>
      <c r="S72" t="s">
        <v>41</v>
      </c>
      <c r="T72" t="s">
        <v>37</v>
      </c>
      <c r="U72" t="str">
        <f t="shared" si="7"/>
        <v>01</v>
      </c>
      <c r="V72" t="s">
        <v>141</v>
      </c>
      <c r="W72" t="str">
        <f t="shared" si="8"/>
        <v>E4105</v>
      </c>
      <c r="X72" t="s">
        <v>141</v>
      </c>
      <c r="Y72" t="s">
        <v>44</v>
      </c>
      <c r="Z72" t="s">
        <v>45</v>
      </c>
      <c r="AA72" t="s">
        <v>65</v>
      </c>
      <c r="AB72">
        <v>0</v>
      </c>
      <c r="AC72">
        <v>0</v>
      </c>
      <c r="AD72">
        <v>-777.6</v>
      </c>
      <c r="AE72">
        <v>0</v>
      </c>
    </row>
    <row r="73" spans="1:31" x14ac:dyDescent="0.25">
      <c r="A73" t="str">
        <f t="shared" si="9"/>
        <v>18</v>
      </c>
      <c r="B73" t="str">
        <f t="shared" si="11"/>
        <v>05</v>
      </c>
      <c r="C73" s="1">
        <v>43069.544849537036</v>
      </c>
      <c r="D73" t="str">
        <f t="shared" si="10"/>
        <v>9</v>
      </c>
      <c r="E73" t="s">
        <v>63</v>
      </c>
      <c r="H73" t="s">
        <v>66</v>
      </c>
      <c r="I73" s="2">
        <v>43068</v>
      </c>
      <c r="J73" t="s">
        <v>143</v>
      </c>
      <c r="K73" t="s">
        <v>34</v>
      </c>
      <c r="L73" t="s">
        <v>35</v>
      </c>
      <c r="M73" t="s">
        <v>36</v>
      </c>
      <c r="N73" t="s">
        <v>37</v>
      </c>
      <c r="O73" t="s">
        <v>38</v>
      </c>
      <c r="P73" t="s">
        <v>39</v>
      </c>
      <c r="Q73">
        <v>501</v>
      </c>
      <c r="R73" t="s">
        <v>40</v>
      </c>
      <c r="S73" t="s">
        <v>41</v>
      </c>
      <c r="T73" t="s">
        <v>37</v>
      </c>
      <c r="U73" t="str">
        <f t="shared" si="7"/>
        <v>01</v>
      </c>
      <c r="V73" t="s">
        <v>141</v>
      </c>
      <c r="W73" t="str">
        <f t="shared" si="8"/>
        <v>E4105</v>
      </c>
      <c r="X73" t="s">
        <v>141</v>
      </c>
      <c r="Y73" t="s">
        <v>44</v>
      </c>
      <c r="Z73" t="s">
        <v>45</v>
      </c>
      <c r="AA73" t="s">
        <v>46</v>
      </c>
      <c r="AB73">
        <v>0</v>
      </c>
      <c r="AC73">
        <v>0</v>
      </c>
      <c r="AD73">
        <v>777.6</v>
      </c>
      <c r="AE73">
        <v>0</v>
      </c>
    </row>
    <row r="74" spans="1:31" x14ac:dyDescent="0.25">
      <c r="A74" t="str">
        <f t="shared" si="9"/>
        <v>18</v>
      </c>
      <c r="B74" t="str">
        <f t="shared" si="11"/>
        <v>05</v>
      </c>
      <c r="C74" s="1">
        <v>43069.544872685183</v>
      </c>
      <c r="D74" t="str">
        <f t="shared" si="10"/>
        <v>9</v>
      </c>
      <c r="E74" t="s">
        <v>67</v>
      </c>
      <c r="H74" t="s">
        <v>68</v>
      </c>
      <c r="I74" s="2">
        <v>43068</v>
      </c>
      <c r="J74" t="s">
        <v>143</v>
      </c>
      <c r="K74" t="s">
        <v>34</v>
      </c>
      <c r="L74" t="s">
        <v>35</v>
      </c>
      <c r="M74" t="s">
        <v>36</v>
      </c>
      <c r="N74" t="s">
        <v>37</v>
      </c>
      <c r="O74" t="s">
        <v>38</v>
      </c>
      <c r="P74" t="s">
        <v>39</v>
      </c>
      <c r="Q74">
        <v>501</v>
      </c>
      <c r="R74" t="s">
        <v>40</v>
      </c>
      <c r="S74" t="s">
        <v>41</v>
      </c>
      <c r="T74" t="s">
        <v>37</v>
      </c>
      <c r="U74" t="str">
        <f t="shared" si="7"/>
        <v>01</v>
      </c>
      <c r="V74" t="s">
        <v>141</v>
      </c>
      <c r="W74" t="str">
        <f t="shared" si="8"/>
        <v>E4105</v>
      </c>
      <c r="X74" t="s">
        <v>141</v>
      </c>
      <c r="Y74" t="s">
        <v>44</v>
      </c>
      <c r="Z74" t="s">
        <v>45</v>
      </c>
      <c r="AA74" t="s">
        <v>65</v>
      </c>
      <c r="AB74">
        <v>0</v>
      </c>
      <c r="AC74">
        <v>0</v>
      </c>
      <c r="AD74">
        <v>-777.6</v>
      </c>
      <c r="AE74">
        <v>0</v>
      </c>
    </row>
    <row r="75" spans="1:31" x14ac:dyDescent="0.25">
      <c r="A75" t="str">
        <f t="shared" si="9"/>
        <v>18</v>
      </c>
      <c r="B75" t="str">
        <f t="shared" si="11"/>
        <v>05</v>
      </c>
      <c r="C75" s="1">
        <v>43069.544872685183</v>
      </c>
      <c r="D75" t="str">
        <f t="shared" si="10"/>
        <v>9</v>
      </c>
      <c r="E75" t="s">
        <v>67</v>
      </c>
      <c r="H75" t="s">
        <v>69</v>
      </c>
      <c r="I75" s="2">
        <v>43068</v>
      </c>
      <c r="J75" t="s">
        <v>143</v>
      </c>
      <c r="K75" t="s">
        <v>34</v>
      </c>
      <c r="L75" t="s">
        <v>35</v>
      </c>
      <c r="M75" t="s">
        <v>36</v>
      </c>
      <c r="N75" t="s">
        <v>37</v>
      </c>
      <c r="O75" t="s">
        <v>38</v>
      </c>
      <c r="P75" t="s">
        <v>39</v>
      </c>
      <c r="Q75">
        <v>501</v>
      </c>
      <c r="R75" t="s">
        <v>40</v>
      </c>
      <c r="S75" t="s">
        <v>41</v>
      </c>
      <c r="T75" t="s">
        <v>37</v>
      </c>
      <c r="U75" t="str">
        <f t="shared" si="7"/>
        <v>01</v>
      </c>
      <c r="V75" t="s">
        <v>141</v>
      </c>
      <c r="W75" t="str">
        <f t="shared" si="8"/>
        <v>E4105</v>
      </c>
      <c r="X75" t="s">
        <v>141</v>
      </c>
      <c r="Y75" t="s">
        <v>44</v>
      </c>
      <c r="Z75" t="s">
        <v>45</v>
      </c>
      <c r="AA75" t="s">
        <v>46</v>
      </c>
      <c r="AB75">
        <v>0</v>
      </c>
      <c r="AC75">
        <v>0</v>
      </c>
      <c r="AD75">
        <v>777.6</v>
      </c>
      <c r="AE75">
        <v>0</v>
      </c>
    </row>
    <row r="76" spans="1:31" x14ac:dyDescent="0.25">
      <c r="A76" t="str">
        <f t="shared" si="9"/>
        <v>18</v>
      </c>
      <c r="B76" t="str">
        <f t="shared" si="11"/>
        <v>05</v>
      </c>
      <c r="C76" s="1">
        <v>43069.544895833336</v>
      </c>
      <c r="D76" t="str">
        <f t="shared" si="10"/>
        <v>9</v>
      </c>
      <c r="E76" t="s">
        <v>70</v>
      </c>
      <c r="H76" t="s">
        <v>71</v>
      </c>
      <c r="I76" s="2">
        <v>43068</v>
      </c>
      <c r="J76" t="s">
        <v>143</v>
      </c>
      <c r="K76" t="s">
        <v>34</v>
      </c>
      <c r="L76" t="s">
        <v>35</v>
      </c>
      <c r="M76" t="s">
        <v>36</v>
      </c>
      <c r="N76" t="s">
        <v>37</v>
      </c>
      <c r="O76" t="s">
        <v>38</v>
      </c>
      <c r="P76" t="s">
        <v>39</v>
      </c>
      <c r="Q76">
        <v>501</v>
      </c>
      <c r="R76" t="s">
        <v>40</v>
      </c>
      <c r="S76" t="s">
        <v>41</v>
      </c>
      <c r="T76" t="s">
        <v>37</v>
      </c>
      <c r="U76" t="str">
        <f t="shared" si="7"/>
        <v>01</v>
      </c>
      <c r="V76" t="s">
        <v>141</v>
      </c>
      <c r="W76" t="str">
        <f t="shared" si="8"/>
        <v>E4105</v>
      </c>
      <c r="X76" t="s">
        <v>141</v>
      </c>
      <c r="Y76" t="s">
        <v>44</v>
      </c>
      <c r="Z76" t="s">
        <v>45</v>
      </c>
      <c r="AA76" t="s">
        <v>65</v>
      </c>
      <c r="AB76">
        <v>0</v>
      </c>
      <c r="AC76">
        <v>0</v>
      </c>
      <c r="AD76">
        <v>-777.6</v>
      </c>
      <c r="AE76">
        <v>0</v>
      </c>
    </row>
    <row r="77" spans="1:31" x14ac:dyDescent="0.25">
      <c r="A77" t="str">
        <f t="shared" si="9"/>
        <v>18</v>
      </c>
      <c r="B77" t="str">
        <f t="shared" si="11"/>
        <v>05</v>
      </c>
      <c r="C77" s="1">
        <v>43069.544895833336</v>
      </c>
      <c r="D77" t="str">
        <f t="shared" si="10"/>
        <v>9</v>
      </c>
      <c r="E77" t="s">
        <v>70</v>
      </c>
      <c r="H77" t="s">
        <v>72</v>
      </c>
      <c r="I77" s="2">
        <v>43068</v>
      </c>
      <c r="J77" t="s">
        <v>143</v>
      </c>
      <c r="K77" t="s">
        <v>34</v>
      </c>
      <c r="L77" t="s">
        <v>35</v>
      </c>
      <c r="M77" t="s">
        <v>36</v>
      </c>
      <c r="N77" t="s">
        <v>37</v>
      </c>
      <c r="O77" t="s">
        <v>38</v>
      </c>
      <c r="P77" t="s">
        <v>39</v>
      </c>
      <c r="Q77">
        <v>501</v>
      </c>
      <c r="R77" t="s">
        <v>40</v>
      </c>
      <c r="S77" t="s">
        <v>41</v>
      </c>
      <c r="T77" t="s">
        <v>37</v>
      </c>
      <c r="U77" t="str">
        <f t="shared" si="7"/>
        <v>01</v>
      </c>
      <c r="V77" t="s">
        <v>141</v>
      </c>
      <c r="W77" t="str">
        <f t="shared" si="8"/>
        <v>E4105</v>
      </c>
      <c r="X77" t="s">
        <v>141</v>
      </c>
      <c r="Y77" t="s">
        <v>44</v>
      </c>
      <c r="Z77" t="s">
        <v>45</v>
      </c>
      <c r="AA77" t="s">
        <v>46</v>
      </c>
      <c r="AB77">
        <v>0</v>
      </c>
      <c r="AC77">
        <v>0</v>
      </c>
      <c r="AD77">
        <v>777.6</v>
      </c>
      <c r="AE77">
        <v>0</v>
      </c>
    </row>
    <row r="78" spans="1:31" x14ac:dyDescent="0.25">
      <c r="A78" t="str">
        <f t="shared" si="9"/>
        <v>18</v>
      </c>
      <c r="B78" t="str">
        <f t="shared" si="11"/>
        <v>05</v>
      </c>
      <c r="C78" s="1">
        <v>43069.544918981483</v>
      </c>
      <c r="D78" t="str">
        <f t="shared" si="10"/>
        <v>9</v>
      </c>
      <c r="E78" t="s">
        <v>73</v>
      </c>
      <c r="H78" t="s">
        <v>74</v>
      </c>
      <c r="I78" s="2">
        <v>43068</v>
      </c>
      <c r="J78" t="s">
        <v>143</v>
      </c>
      <c r="K78" t="s">
        <v>34</v>
      </c>
      <c r="L78" t="s">
        <v>35</v>
      </c>
      <c r="M78" t="s">
        <v>36</v>
      </c>
      <c r="N78" t="s">
        <v>37</v>
      </c>
      <c r="O78" t="s">
        <v>38</v>
      </c>
      <c r="P78" t="s">
        <v>39</v>
      </c>
      <c r="Q78">
        <v>501</v>
      </c>
      <c r="R78" t="s">
        <v>40</v>
      </c>
      <c r="S78" t="s">
        <v>41</v>
      </c>
      <c r="T78" t="s">
        <v>37</v>
      </c>
      <c r="U78" t="str">
        <f t="shared" si="7"/>
        <v>01</v>
      </c>
      <c r="V78" t="s">
        <v>141</v>
      </c>
      <c r="W78" t="str">
        <f t="shared" si="8"/>
        <v>E4105</v>
      </c>
      <c r="X78" t="s">
        <v>141</v>
      </c>
      <c r="Y78" t="s">
        <v>44</v>
      </c>
      <c r="Z78" t="s">
        <v>45</v>
      </c>
      <c r="AA78" t="s">
        <v>65</v>
      </c>
      <c r="AB78">
        <v>0</v>
      </c>
      <c r="AC78">
        <v>0</v>
      </c>
      <c r="AD78">
        <v>-777.6</v>
      </c>
      <c r="AE78">
        <v>0</v>
      </c>
    </row>
    <row r="79" spans="1:31" x14ac:dyDescent="0.25">
      <c r="A79" t="str">
        <f t="shared" si="9"/>
        <v>18</v>
      </c>
      <c r="B79" t="str">
        <f t="shared" si="11"/>
        <v>05</v>
      </c>
      <c r="C79" s="1">
        <v>43069.544918981483</v>
      </c>
      <c r="D79" t="str">
        <f t="shared" si="10"/>
        <v>9</v>
      </c>
      <c r="E79" t="s">
        <v>73</v>
      </c>
      <c r="H79" t="s">
        <v>75</v>
      </c>
      <c r="I79" s="2">
        <v>43068</v>
      </c>
      <c r="J79" t="s">
        <v>143</v>
      </c>
      <c r="K79" t="s">
        <v>34</v>
      </c>
      <c r="L79" t="s">
        <v>35</v>
      </c>
      <c r="M79" t="s">
        <v>36</v>
      </c>
      <c r="N79" t="s">
        <v>37</v>
      </c>
      <c r="O79" t="s">
        <v>38</v>
      </c>
      <c r="P79" t="s">
        <v>39</v>
      </c>
      <c r="Q79">
        <v>501</v>
      </c>
      <c r="R79" t="s">
        <v>40</v>
      </c>
      <c r="S79" t="s">
        <v>41</v>
      </c>
      <c r="T79" t="s">
        <v>37</v>
      </c>
      <c r="U79" t="str">
        <f t="shared" si="7"/>
        <v>01</v>
      </c>
      <c r="V79" t="s">
        <v>141</v>
      </c>
      <c r="W79" t="str">
        <f t="shared" si="8"/>
        <v>E4105</v>
      </c>
      <c r="X79" t="s">
        <v>141</v>
      </c>
      <c r="Y79" t="s">
        <v>44</v>
      </c>
      <c r="Z79" t="s">
        <v>45</v>
      </c>
      <c r="AA79" t="s">
        <v>46</v>
      </c>
      <c r="AB79">
        <v>0</v>
      </c>
      <c r="AC79">
        <v>0</v>
      </c>
      <c r="AD79">
        <v>777.6</v>
      </c>
      <c r="AE79">
        <v>0</v>
      </c>
    </row>
    <row r="80" spans="1:31" x14ac:dyDescent="0.25">
      <c r="A80" t="str">
        <f t="shared" si="9"/>
        <v>18</v>
      </c>
      <c r="B80" t="str">
        <f t="shared" si="11"/>
        <v>05</v>
      </c>
      <c r="C80" s="1">
        <v>43069.544930555552</v>
      </c>
      <c r="D80" t="str">
        <f t="shared" si="10"/>
        <v>9</v>
      </c>
      <c r="E80" t="s">
        <v>76</v>
      </c>
      <c r="H80" t="s">
        <v>77</v>
      </c>
      <c r="I80" s="2">
        <v>43068</v>
      </c>
      <c r="J80" t="s">
        <v>143</v>
      </c>
      <c r="K80" t="s">
        <v>34</v>
      </c>
      <c r="L80" t="s">
        <v>35</v>
      </c>
      <c r="M80" t="s">
        <v>36</v>
      </c>
      <c r="N80" t="s">
        <v>37</v>
      </c>
      <c r="O80" t="s">
        <v>38</v>
      </c>
      <c r="P80" t="s">
        <v>39</v>
      </c>
      <c r="Q80">
        <v>501</v>
      </c>
      <c r="R80" t="s">
        <v>40</v>
      </c>
      <c r="S80" t="s">
        <v>41</v>
      </c>
      <c r="T80" t="s">
        <v>37</v>
      </c>
      <c r="U80" t="str">
        <f t="shared" si="7"/>
        <v>01</v>
      </c>
      <c r="V80" t="s">
        <v>141</v>
      </c>
      <c r="W80" t="str">
        <f t="shared" si="8"/>
        <v>E4105</v>
      </c>
      <c r="X80" t="s">
        <v>141</v>
      </c>
      <c r="Y80" t="s">
        <v>44</v>
      </c>
      <c r="Z80" t="s">
        <v>45</v>
      </c>
      <c r="AA80" t="s">
        <v>46</v>
      </c>
      <c r="AB80">
        <v>0</v>
      </c>
      <c r="AC80">
        <v>0</v>
      </c>
      <c r="AD80">
        <v>777.6</v>
      </c>
      <c r="AE80">
        <v>0</v>
      </c>
    </row>
    <row r="81" spans="1:31" x14ac:dyDescent="0.25">
      <c r="A81" t="str">
        <f t="shared" si="9"/>
        <v>18</v>
      </c>
      <c r="B81" t="str">
        <f t="shared" si="11"/>
        <v>05</v>
      </c>
      <c r="C81" s="1">
        <v>43069.544942129629</v>
      </c>
      <c r="D81" t="str">
        <f t="shared" si="10"/>
        <v>9</v>
      </c>
      <c r="E81" t="s">
        <v>78</v>
      </c>
      <c r="H81" t="s">
        <v>79</v>
      </c>
      <c r="I81" s="2">
        <v>43068</v>
      </c>
      <c r="J81" t="s">
        <v>143</v>
      </c>
      <c r="K81" t="s">
        <v>34</v>
      </c>
      <c r="L81" t="s">
        <v>35</v>
      </c>
      <c r="M81" t="s">
        <v>36</v>
      </c>
      <c r="N81" t="s">
        <v>37</v>
      </c>
      <c r="O81" t="s">
        <v>38</v>
      </c>
      <c r="P81" t="s">
        <v>39</v>
      </c>
      <c r="Q81">
        <v>501</v>
      </c>
      <c r="R81" t="s">
        <v>40</v>
      </c>
      <c r="S81" t="s">
        <v>41</v>
      </c>
      <c r="T81" t="s">
        <v>37</v>
      </c>
      <c r="U81" t="str">
        <f t="shared" si="7"/>
        <v>01</v>
      </c>
      <c r="V81" t="s">
        <v>141</v>
      </c>
      <c r="W81" t="str">
        <f t="shared" si="8"/>
        <v>E4105</v>
      </c>
      <c r="X81" t="s">
        <v>141</v>
      </c>
      <c r="Y81" t="s">
        <v>44</v>
      </c>
      <c r="Z81" t="s">
        <v>45</v>
      </c>
      <c r="AA81" t="s">
        <v>46</v>
      </c>
      <c r="AB81">
        <v>0</v>
      </c>
      <c r="AC81">
        <v>0</v>
      </c>
      <c r="AD81">
        <v>777.6</v>
      </c>
      <c r="AE81">
        <v>0</v>
      </c>
    </row>
    <row r="82" spans="1:31" x14ac:dyDescent="0.25">
      <c r="A82" t="str">
        <f t="shared" si="9"/>
        <v>18</v>
      </c>
      <c r="B82" t="str">
        <f>"06"</f>
        <v>06</v>
      </c>
      <c r="C82" s="1">
        <v>43090.590046296296</v>
      </c>
      <c r="D82" t="str">
        <f t="shared" si="10"/>
        <v>9</v>
      </c>
      <c r="E82" t="s">
        <v>162</v>
      </c>
      <c r="H82" t="s">
        <v>58</v>
      </c>
      <c r="I82" s="2">
        <v>43098</v>
      </c>
      <c r="J82" t="s">
        <v>143</v>
      </c>
      <c r="K82" t="s">
        <v>34</v>
      </c>
      <c r="L82" t="s">
        <v>35</v>
      </c>
      <c r="M82" t="s">
        <v>36</v>
      </c>
      <c r="N82" t="s">
        <v>37</v>
      </c>
      <c r="O82" t="s">
        <v>38</v>
      </c>
      <c r="P82" t="s">
        <v>39</v>
      </c>
      <c r="Q82">
        <v>501</v>
      </c>
      <c r="R82" t="s">
        <v>40</v>
      </c>
      <c r="S82" t="s">
        <v>41</v>
      </c>
      <c r="T82" t="s">
        <v>37</v>
      </c>
      <c r="U82" t="str">
        <f t="shared" si="7"/>
        <v>01</v>
      </c>
      <c r="V82" t="s">
        <v>141</v>
      </c>
      <c r="W82" t="str">
        <f t="shared" si="8"/>
        <v>E4105</v>
      </c>
      <c r="X82" t="s">
        <v>141</v>
      </c>
      <c r="Y82" t="s">
        <v>44</v>
      </c>
      <c r="Z82" t="s">
        <v>45</v>
      </c>
      <c r="AA82" t="s">
        <v>46</v>
      </c>
      <c r="AB82">
        <v>0</v>
      </c>
      <c r="AC82">
        <v>0</v>
      </c>
      <c r="AD82">
        <v>2346.4</v>
      </c>
      <c r="AE82">
        <v>0</v>
      </c>
    </row>
    <row r="83" spans="1:31" x14ac:dyDescent="0.25">
      <c r="A83" t="str">
        <f t="shared" si="9"/>
        <v>18</v>
      </c>
      <c r="B83" t="str">
        <f t="shared" ref="B83:B104" si="12">"05"</f>
        <v>05</v>
      </c>
      <c r="C83" s="1">
        <v>43069.544965277775</v>
      </c>
      <c r="D83" t="str">
        <f t="shared" si="10"/>
        <v>9</v>
      </c>
      <c r="E83" t="s">
        <v>80</v>
      </c>
      <c r="H83" t="s">
        <v>81</v>
      </c>
      <c r="I83" s="2">
        <v>43068</v>
      </c>
      <c r="J83" t="s">
        <v>143</v>
      </c>
      <c r="K83" t="s">
        <v>34</v>
      </c>
      <c r="L83" t="s">
        <v>35</v>
      </c>
      <c r="M83" t="s">
        <v>36</v>
      </c>
      <c r="N83" t="s">
        <v>37</v>
      </c>
      <c r="O83" t="s">
        <v>38</v>
      </c>
      <c r="P83" t="s">
        <v>39</v>
      </c>
      <c r="Q83">
        <v>501</v>
      </c>
      <c r="R83" t="s">
        <v>40</v>
      </c>
      <c r="S83" t="s">
        <v>41</v>
      </c>
      <c r="T83" t="s">
        <v>37</v>
      </c>
      <c r="U83" t="str">
        <f t="shared" si="7"/>
        <v>01</v>
      </c>
      <c r="V83" t="s">
        <v>141</v>
      </c>
      <c r="W83" t="str">
        <f t="shared" si="8"/>
        <v>E4105</v>
      </c>
      <c r="X83" t="s">
        <v>141</v>
      </c>
      <c r="Y83" t="s">
        <v>44</v>
      </c>
      <c r="Z83" t="s">
        <v>45</v>
      </c>
      <c r="AA83" t="s">
        <v>46</v>
      </c>
      <c r="AB83">
        <v>0</v>
      </c>
      <c r="AC83">
        <v>0</v>
      </c>
      <c r="AD83">
        <v>777.6</v>
      </c>
      <c r="AE83">
        <v>0</v>
      </c>
    </row>
    <row r="84" spans="1:31" x14ac:dyDescent="0.25">
      <c r="A84" t="str">
        <f t="shared" si="9"/>
        <v>18</v>
      </c>
      <c r="B84" t="str">
        <f t="shared" si="12"/>
        <v>05</v>
      </c>
      <c r="C84" s="1">
        <v>43069.544976851852</v>
      </c>
      <c r="D84" t="str">
        <f t="shared" si="10"/>
        <v>9</v>
      </c>
      <c r="E84" t="s">
        <v>82</v>
      </c>
      <c r="H84" t="s">
        <v>83</v>
      </c>
      <c r="I84" s="2">
        <v>43068</v>
      </c>
      <c r="J84" t="s">
        <v>143</v>
      </c>
      <c r="K84" t="s">
        <v>34</v>
      </c>
      <c r="L84" t="s">
        <v>35</v>
      </c>
      <c r="M84" t="s">
        <v>36</v>
      </c>
      <c r="N84" t="s">
        <v>37</v>
      </c>
      <c r="O84" t="s">
        <v>38</v>
      </c>
      <c r="P84" t="s">
        <v>39</v>
      </c>
      <c r="Q84">
        <v>501</v>
      </c>
      <c r="R84" t="s">
        <v>40</v>
      </c>
      <c r="S84" t="s">
        <v>41</v>
      </c>
      <c r="T84" t="s">
        <v>37</v>
      </c>
      <c r="U84" t="str">
        <f t="shared" si="7"/>
        <v>01</v>
      </c>
      <c r="V84" t="s">
        <v>141</v>
      </c>
      <c r="W84" t="str">
        <f t="shared" si="8"/>
        <v>E4105</v>
      </c>
      <c r="X84" t="s">
        <v>141</v>
      </c>
      <c r="Y84" t="s">
        <v>44</v>
      </c>
      <c r="Z84" t="s">
        <v>45</v>
      </c>
      <c r="AA84" t="s">
        <v>46</v>
      </c>
      <c r="AB84">
        <v>0</v>
      </c>
      <c r="AC84">
        <v>0</v>
      </c>
      <c r="AD84">
        <v>777.6</v>
      </c>
      <c r="AE84">
        <v>0</v>
      </c>
    </row>
    <row r="85" spans="1:31" x14ac:dyDescent="0.25">
      <c r="A85" t="str">
        <f t="shared" si="9"/>
        <v>18</v>
      </c>
      <c r="B85" t="str">
        <f t="shared" si="12"/>
        <v>05</v>
      </c>
      <c r="C85" s="1">
        <v>43069.544988425929</v>
      </c>
      <c r="D85" t="str">
        <f t="shared" si="10"/>
        <v>9</v>
      </c>
      <c r="E85" t="s">
        <v>84</v>
      </c>
      <c r="H85" t="s">
        <v>85</v>
      </c>
      <c r="I85" s="2">
        <v>43068</v>
      </c>
      <c r="J85" t="s">
        <v>143</v>
      </c>
      <c r="K85" t="s">
        <v>34</v>
      </c>
      <c r="L85" t="s">
        <v>35</v>
      </c>
      <c r="M85" t="s">
        <v>36</v>
      </c>
      <c r="N85" t="s">
        <v>37</v>
      </c>
      <c r="O85" t="s">
        <v>38</v>
      </c>
      <c r="P85" t="s">
        <v>39</v>
      </c>
      <c r="Q85">
        <v>501</v>
      </c>
      <c r="R85" t="s">
        <v>40</v>
      </c>
      <c r="S85" t="s">
        <v>41</v>
      </c>
      <c r="T85" t="s">
        <v>37</v>
      </c>
      <c r="U85" t="str">
        <f t="shared" ref="U85:U116" si="13">"01"</f>
        <v>01</v>
      </c>
      <c r="V85" t="s">
        <v>141</v>
      </c>
      <c r="W85" t="str">
        <f t="shared" ref="W85:W116" si="14">"E4105"</f>
        <v>E4105</v>
      </c>
      <c r="X85" t="s">
        <v>141</v>
      </c>
      <c r="Y85" t="s">
        <v>44</v>
      </c>
      <c r="Z85" t="s">
        <v>45</v>
      </c>
      <c r="AA85" t="s">
        <v>46</v>
      </c>
      <c r="AB85">
        <v>0</v>
      </c>
      <c r="AC85">
        <v>0</v>
      </c>
      <c r="AD85">
        <v>777.6</v>
      </c>
      <c r="AE85">
        <v>0</v>
      </c>
    </row>
    <row r="86" spans="1:31" x14ac:dyDescent="0.25">
      <c r="A86" t="str">
        <f t="shared" si="9"/>
        <v>18</v>
      </c>
      <c r="B86" t="str">
        <f t="shared" si="12"/>
        <v>05</v>
      </c>
      <c r="C86" s="1">
        <v>43069.544999999998</v>
      </c>
      <c r="D86" t="str">
        <f t="shared" si="10"/>
        <v>9</v>
      </c>
      <c r="E86" t="s">
        <v>86</v>
      </c>
      <c r="H86" t="s">
        <v>87</v>
      </c>
      <c r="I86" s="2">
        <v>43068</v>
      </c>
      <c r="J86" t="s">
        <v>143</v>
      </c>
      <c r="K86" t="s">
        <v>34</v>
      </c>
      <c r="L86" t="s">
        <v>35</v>
      </c>
      <c r="M86" t="s">
        <v>36</v>
      </c>
      <c r="N86" t="s">
        <v>37</v>
      </c>
      <c r="O86" t="s">
        <v>38</v>
      </c>
      <c r="P86" t="s">
        <v>39</v>
      </c>
      <c r="Q86">
        <v>501</v>
      </c>
      <c r="R86" t="s">
        <v>40</v>
      </c>
      <c r="S86" t="s">
        <v>41</v>
      </c>
      <c r="T86" t="s">
        <v>37</v>
      </c>
      <c r="U86" t="str">
        <f t="shared" si="13"/>
        <v>01</v>
      </c>
      <c r="V86" t="s">
        <v>141</v>
      </c>
      <c r="W86" t="str">
        <f t="shared" si="14"/>
        <v>E4105</v>
      </c>
      <c r="X86" t="s">
        <v>141</v>
      </c>
      <c r="Y86" t="s">
        <v>44</v>
      </c>
      <c r="Z86" t="s">
        <v>45</v>
      </c>
      <c r="AA86" t="s">
        <v>46</v>
      </c>
      <c r="AB86">
        <v>0</v>
      </c>
      <c r="AC86">
        <v>0</v>
      </c>
      <c r="AD86">
        <v>777.6</v>
      </c>
      <c r="AE86">
        <v>0</v>
      </c>
    </row>
    <row r="87" spans="1:31" x14ac:dyDescent="0.25">
      <c r="A87" t="str">
        <f t="shared" si="9"/>
        <v>18</v>
      </c>
      <c r="B87" t="str">
        <f t="shared" si="12"/>
        <v>05</v>
      </c>
      <c r="C87" s="1">
        <v>43069.545011574075</v>
      </c>
      <c r="D87" t="str">
        <f t="shared" si="10"/>
        <v>9</v>
      </c>
      <c r="E87" t="s">
        <v>88</v>
      </c>
      <c r="H87" t="s">
        <v>89</v>
      </c>
      <c r="I87" s="2">
        <v>43068</v>
      </c>
      <c r="J87" t="s">
        <v>143</v>
      </c>
      <c r="K87" t="s">
        <v>34</v>
      </c>
      <c r="L87" t="s">
        <v>35</v>
      </c>
      <c r="M87" t="s">
        <v>36</v>
      </c>
      <c r="N87" t="s">
        <v>37</v>
      </c>
      <c r="O87" t="s">
        <v>38</v>
      </c>
      <c r="P87" t="s">
        <v>39</v>
      </c>
      <c r="Q87">
        <v>501</v>
      </c>
      <c r="R87" t="s">
        <v>40</v>
      </c>
      <c r="S87" t="s">
        <v>41</v>
      </c>
      <c r="T87" t="s">
        <v>37</v>
      </c>
      <c r="U87" t="str">
        <f t="shared" si="13"/>
        <v>01</v>
      </c>
      <c r="V87" t="s">
        <v>141</v>
      </c>
      <c r="W87" t="str">
        <f t="shared" si="14"/>
        <v>E4105</v>
      </c>
      <c r="X87" t="s">
        <v>141</v>
      </c>
      <c r="Y87" t="s">
        <v>44</v>
      </c>
      <c r="Z87" t="s">
        <v>45</v>
      </c>
      <c r="AA87" t="s">
        <v>46</v>
      </c>
      <c r="AB87">
        <v>0</v>
      </c>
      <c r="AC87">
        <v>0</v>
      </c>
      <c r="AD87">
        <v>777.6</v>
      </c>
      <c r="AE87">
        <v>0</v>
      </c>
    </row>
    <row r="88" spans="1:31" x14ac:dyDescent="0.25">
      <c r="A88" t="str">
        <f t="shared" si="9"/>
        <v>18</v>
      </c>
      <c r="B88" t="str">
        <f t="shared" si="12"/>
        <v>05</v>
      </c>
      <c r="C88" s="1">
        <v>43069.545023148145</v>
      </c>
      <c r="D88" t="str">
        <f t="shared" si="10"/>
        <v>9</v>
      </c>
      <c r="E88" t="s">
        <v>90</v>
      </c>
      <c r="H88" t="s">
        <v>91</v>
      </c>
      <c r="I88" s="2">
        <v>43068</v>
      </c>
      <c r="J88" t="s">
        <v>143</v>
      </c>
      <c r="K88" t="s">
        <v>34</v>
      </c>
      <c r="L88" t="s">
        <v>35</v>
      </c>
      <c r="M88" t="s">
        <v>36</v>
      </c>
      <c r="N88" t="s">
        <v>37</v>
      </c>
      <c r="O88" t="s">
        <v>38</v>
      </c>
      <c r="P88" t="s">
        <v>39</v>
      </c>
      <c r="Q88">
        <v>501</v>
      </c>
      <c r="R88" t="s">
        <v>40</v>
      </c>
      <c r="S88" t="s">
        <v>41</v>
      </c>
      <c r="T88" t="s">
        <v>37</v>
      </c>
      <c r="U88" t="str">
        <f t="shared" si="13"/>
        <v>01</v>
      </c>
      <c r="V88" t="s">
        <v>141</v>
      </c>
      <c r="W88" t="str">
        <f t="shared" si="14"/>
        <v>E4105</v>
      </c>
      <c r="X88" t="s">
        <v>141</v>
      </c>
      <c r="Y88" t="s">
        <v>44</v>
      </c>
      <c r="Z88" t="s">
        <v>45</v>
      </c>
      <c r="AA88" t="s">
        <v>46</v>
      </c>
      <c r="AB88">
        <v>0</v>
      </c>
      <c r="AC88">
        <v>0</v>
      </c>
      <c r="AD88">
        <v>777.6</v>
      </c>
      <c r="AE88">
        <v>0</v>
      </c>
    </row>
    <row r="89" spans="1:31" x14ac:dyDescent="0.25">
      <c r="A89" t="str">
        <f t="shared" si="9"/>
        <v>18</v>
      </c>
      <c r="B89" t="str">
        <f t="shared" si="12"/>
        <v>05</v>
      </c>
      <c r="C89" s="1">
        <v>43069.544675925928</v>
      </c>
      <c r="D89" t="str">
        <f t="shared" si="10"/>
        <v>9</v>
      </c>
      <c r="E89" t="s">
        <v>92</v>
      </c>
      <c r="H89" t="s">
        <v>93</v>
      </c>
      <c r="I89" s="2">
        <v>43068</v>
      </c>
      <c r="J89" t="s">
        <v>143</v>
      </c>
      <c r="K89" t="s">
        <v>34</v>
      </c>
      <c r="L89" t="s">
        <v>35</v>
      </c>
      <c r="M89" t="s">
        <v>36</v>
      </c>
      <c r="N89" t="s">
        <v>37</v>
      </c>
      <c r="O89" t="s">
        <v>38</v>
      </c>
      <c r="P89" t="s">
        <v>39</v>
      </c>
      <c r="Q89">
        <v>501</v>
      </c>
      <c r="R89" t="s">
        <v>40</v>
      </c>
      <c r="S89" t="s">
        <v>41</v>
      </c>
      <c r="T89" t="s">
        <v>37</v>
      </c>
      <c r="U89" t="str">
        <f t="shared" si="13"/>
        <v>01</v>
      </c>
      <c r="V89" t="s">
        <v>141</v>
      </c>
      <c r="W89" t="str">
        <f t="shared" si="14"/>
        <v>E4105</v>
      </c>
      <c r="X89" t="s">
        <v>141</v>
      </c>
      <c r="Y89" t="s">
        <v>44</v>
      </c>
      <c r="Z89" t="s">
        <v>45</v>
      </c>
      <c r="AA89" t="s">
        <v>65</v>
      </c>
      <c r="AB89">
        <v>0</v>
      </c>
      <c r="AC89">
        <v>0</v>
      </c>
      <c r="AD89">
        <v>-388.8</v>
      </c>
      <c r="AE89">
        <v>0</v>
      </c>
    </row>
    <row r="90" spans="1:31" x14ac:dyDescent="0.25">
      <c r="A90" t="str">
        <f t="shared" si="9"/>
        <v>18</v>
      </c>
      <c r="B90" t="str">
        <f t="shared" si="12"/>
        <v>05</v>
      </c>
      <c r="C90" s="1">
        <v>43069.544675925928</v>
      </c>
      <c r="D90" t="str">
        <f t="shared" si="10"/>
        <v>9</v>
      </c>
      <c r="E90" t="s">
        <v>92</v>
      </c>
      <c r="H90" t="s">
        <v>94</v>
      </c>
      <c r="I90" s="2">
        <v>43068</v>
      </c>
      <c r="J90" t="s">
        <v>143</v>
      </c>
      <c r="K90" t="s">
        <v>34</v>
      </c>
      <c r="L90" t="s">
        <v>35</v>
      </c>
      <c r="M90" t="s">
        <v>36</v>
      </c>
      <c r="N90" t="s">
        <v>37</v>
      </c>
      <c r="O90" t="s">
        <v>38</v>
      </c>
      <c r="P90" t="s">
        <v>39</v>
      </c>
      <c r="Q90">
        <v>501</v>
      </c>
      <c r="R90" t="s">
        <v>40</v>
      </c>
      <c r="S90" t="s">
        <v>41</v>
      </c>
      <c r="T90" t="s">
        <v>37</v>
      </c>
      <c r="U90" t="str">
        <f t="shared" si="13"/>
        <v>01</v>
      </c>
      <c r="V90" t="s">
        <v>141</v>
      </c>
      <c r="W90" t="str">
        <f t="shared" si="14"/>
        <v>E4105</v>
      </c>
      <c r="X90" t="s">
        <v>141</v>
      </c>
      <c r="Y90" t="s">
        <v>44</v>
      </c>
      <c r="Z90" t="s">
        <v>45</v>
      </c>
      <c r="AA90" t="s">
        <v>46</v>
      </c>
      <c r="AB90">
        <v>0</v>
      </c>
      <c r="AC90">
        <v>0</v>
      </c>
      <c r="AD90">
        <v>388.8</v>
      </c>
      <c r="AE90">
        <v>0</v>
      </c>
    </row>
    <row r="91" spans="1:31" x14ac:dyDescent="0.25">
      <c r="A91" t="str">
        <f t="shared" si="9"/>
        <v>18</v>
      </c>
      <c r="B91" t="str">
        <f t="shared" si="12"/>
        <v>05</v>
      </c>
      <c r="C91" s="1">
        <v>43069.544699074075</v>
      </c>
      <c r="D91" t="str">
        <f t="shared" si="10"/>
        <v>9</v>
      </c>
      <c r="E91" t="s">
        <v>95</v>
      </c>
      <c r="H91" t="s">
        <v>96</v>
      </c>
      <c r="I91" s="2">
        <v>43068</v>
      </c>
      <c r="J91" t="s">
        <v>143</v>
      </c>
      <c r="K91" t="s">
        <v>34</v>
      </c>
      <c r="L91" t="s">
        <v>35</v>
      </c>
      <c r="M91" t="s">
        <v>36</v>
      </c>
      <c r="N91" t="s">
        <v>37</v>
      </c>
      <c r="O91" t="s">
        <v>38</v>
      </c>
      <c r="P91" t="s">
        <v>39</v>
      </c>
      <c r="Q91">
        <v>501</v>
      </c>
      <c r="R91" t="s">
        <v>40</v>
      </c>
      <c r="S91" t="s">
        <v>41</v>
      </c>
      <c r="T91" t="s">
        <v>37</v>
      </c>
      <c r="U91" t="str">
        <f t="shared" si="13"/>
        <v>01</v>
      </c>
      <c r="V91" t="s">
        <v>141</v>
      </c>
      <c r="W91" t="str">
        <f t="shared" si="14"/>
        <v>E4105</v>
      </c>
      <c r="X91" t="s">
        <v>141</v>
      </c>
      <c r="Y91" t="s">
        <v>44</v>
      </c>
      <c r="Z91" t="s">
        <v>45</v>
      </c>
      <c r="AA91" t="s">
        <v>65</v>
      </c>
      <c r="AB91">
        <v>0</v>
      </c>
      <c r="AC91">
        <v>0</v>
      </c>
      <c r="AD91">
        <v>-777.6</v>
      </c>
      <c r="AE91">
        <v>0</v>
      </c>
    </row>
    <row r="92" spans="1:31" x14ac:dyDescent="0.25">
      <c r="A92" t="str">
        <f t="shared" si="9"/>
        <v>18</v>
      </c>
      <c r="B92" t="str">
        <f t="shared" si="12"/>
        <v>05</v>
      </c>
      <c r="C92" s="1">
        <v>43069.544699074075</v>
      </c>
      <c r="D92" t="str">
        <f t="shared" si="10"/>
        <v>9</v>
      </c>
      <c r="E92" t="s">
        <v>95</v>
      </c>
      <c r="H92" t="s">
        <v>97</v>
      </c>
      <c r="I92" s="2">
        <v>43068</v>
      </c>
      <c r="J92" t="s">
        <v>143</v>
      </c>
      <c r="K92" t="s">
        <v>34</v>
      </c>
      <c r="L92" t="s">
        <v>35</v>
      </c>
      <c r="M92" t="s">
        <v>36</v>
      </c>
      <c r="N92" t="s">
        <v>37</v>
      </c>
      <c r="O92" t="s">
        <v>38</v>
      </c>
      <c r="P92" t="s">
        <v>39</v>
      </c>
      <c r="Q92">
        <v>501</v>
      </c>
      <c r="R92" t="s">
        <v>40</v>
      </c>
      <c r="S92" t="s">
        <v>41</v>
      </c>
      <c r="T92" t="s">
        <v>37</v>
      </c>
      <c r="U92" t="str">
        <f t="shared" si="13"/>
        <v>01</v>
      </c>
      <c r="V92" t="s">
        <v>141</v>
      </c>
      <c r="W92" t="str">
        <f t="shared" si="14"/>
        <v>E4105</v>
      </c>
      <c r="X92" t="s">
        <v>141</v>
      </c>
      <c r="Y92" t="s">
        <v>44</v>
      </c>
      <c r="Z92" t="s">
        <v>45</v>
      </c>
      <c r="AA92" t="s">
        <v>46</v>
      </c>
      <c r="AB92">
        <v>0</v>
      </c>
      <c r="AC92">
        <v>0</v>
      </c>
      <c r="AD92">
        <v>777.6</v>
      </c>
      <c r="AE92">
        <v>0</v>
      </c>
    </row>
    <row r="93" spans="1:31" x14ac:dyDescent="0.25">
      <c r="A93" t="str">
        <f t="shared" si="9"/>
        <v>18</v>
      </c>
      <c r="B93" t="str">
        <f t="shared" si="12"/>
        <v>05</v>
      </c>
      <c r="C93" s="1">
        <v>43069.544722222221</v>
      </c>
      <c r="D93" t="str">
        <f t="shared" si="10"/>
        <v>9</v>
      </c>
      <c r="E93" t="s">
        <v>98</v>
      </c>
      <c r="H93" t="s">
        <v>99</v>
      </c>
      <c r="I93" s="2">
        <v>43068</v>
      </c>
      <c r="J93" t="s">
        <v>143</v>
      </c>
      <c r="K93" t="s">
        <v>34</v>
      </c>
      <c r="L93" t="s">
        <v>35</v>
      </c>
      <c r="M93" t="s">
        <v>36</v>
      </c>
      <c r="N93" t="s">
        <v>37</v>
      </c>
      <c r="O93" t="s">
        <v>38</v>
      </c>
      <c r="P93" t="s">
        <v>39</v>
      </c>
      <c r="Q93">
        <v>501</v>
      </c>
      <c r="R93" t="s">
        <v>40</v>
      </c>
      <c r="S93" t="s">
        <v>41</v>
      </c>
      <c r="T93" t="s">
        <v>37</v>
      </c>
      <c r="U93" t="str">
        <f t="shared" si="13"/>
        <v>01</v>
      </c>
      <c r="V93" t="s">
        <v>141</v>
      </c>
      <c r="W93" t="str">
        <f t="shared" si="14"/>
        <v>E4105</v>
      </c>
      <c r="X93" t="s">
        <v>141</v>
      </c>
      <c r="Y93" t="s">
        <v>44</v>
      </c>
      <c r="Z93" t="s">
        <v>45</v>
      </c>
      <c r="AA93" t="s">
        <v>65</v>
      </c>
      <c r="AB93">
        <v>0</v>
      </c>
      <c r="AC93">
        <v>0</v>
      </c>
      <c r="AD93">
        <v>-777.6</v>
      </c>
      <c r="AE93">
        <v>0</v>
      </c>
    </row>
    <row r="94" spans="1:31" x14ac:dyDescent="0.25">
      <c r="A94" t="str">
        <f t="shared" si="9"/>
        <v>18</v>
      </c>
      <c r="B94" t="str">
        <f t="shared" si="12"/>
        <v>05</v>
      </c>
      <c r="C94" s="1">
        <v>43069.544722222221</v>
      </c>
      <c r="D94" t="str">
        <f t="shared" si="10"/>
        <v>9</v>
      </c>
      <c r="E94" t="s">
        <v>98</v>
      </c>
      <c r="H94" t="s">
        <v>100</v>
      </c>
      <c r="I94" s="2">
        <v>43068</v>
      </c>
      <c r="J94" t="s">
        <v>143</v>
      </c>
      <c r="K94" t="s">
        <v>34</v>
      </c>
      <c r="L94" t="s">
        <v>35</v>
      </c>
      <c r="M94" t="s">
        <v>36</v>
      </c>
      <c r="N94" t="s">
        <v>37</v>
      </c>
      <c r="O94" t="s">
        <v>38</v>
      </c>
      <c r="P94" t="s">
        <v>39</v>
      </c>
      <c r="Q94">
        <v>501</v>
      </c>
      <c r="R94" t="s">
        <v>40</v>
      </c>
      <c r="S94" t="s">
        <v>41</v>
      </c>
      <c r="T94" t="s">
        <v>37</v>
      </c>
      <c r="U94" t="str">
        <f t="shared" si="13"/>
        <v>01</v>
      </c>
      <c r="V94" t="s">
        <v>141</v>
      </c>
      <c r="W94" t="str">
        <f t="shared" si="14"/>
        <v>E4105</v>
      </c>
      <c r="X94" t="s">
        <v>141</v>
      </c>
      <c r="Y94" t="s">
        <v>44</v>
      </c>
      <c r="Z94" t="s">
        <v>45</v>
      </c>
      <c r="AA94" t="s">
        <v>46</v>
      </c>
      <c r="AB94">
        <v>0</v>
      </c>
      <c r="AC94">
        <v>0</v>
      </c>
      <c r="AD94">
        <v>777.6</v>
      </c>
      <c r="AE94">
        <v>0</v>
      </c>
    </row>
    <row r="95" spans="1:31" x14ac:dyDescent="0.25">
      <c r="A95" t="str">
        <f t="shared" si="9"/>
        <v>18</v>
      </c>
      <c r="B95" t="str">
        <f t="shared" si="12"/>
        <v>05</v>
      </c>
      <c r="C95" s="1">
        <v>43069.544745370367</v>
      </c>
      <c r="D95" t="str">
        <f t="shared" si="10"/>
        <v>9</v>
      </c>
      <c r="E95" t="s">
        <v>101</v>
      </c>
      <c r="H95" t="s">
        <v>102</v>
      </c>
      <c r="I95" s="2">
        <v>43068</v>
      </c>
      <c r="J95" t="s">
        <v>143</v>
      </c>
      <c r="K95" t="s">
        <v>34</v>
      </c>
      <c r="L95" t="s">
        <v>35</v>
      </c>
      <c r="M95" t="s">
        <v>36</v>
      </c>
      <c r="N95" t="s">
        <v>37</v>
      </c>
      <c r="O95" t="s">
        <v>38</v>
      </c>
      <c r="P95" t="s">
        <v>39</v>
      </c>
      <c r="Q95">
        <v>501</v>
      </c>
      <c r="R95" t="s">
        <v>40</v>
      </c>
      <c r="S95" t="s">
        <v>41</v>
      </c>
      <c r="T95" t="s">
        <v>37</v>
      </c>
      <c r="U95" t="str">
        <f t="shared" si="13"/>
        <v>01</v>
      </c>
      <c r="V95" t="s">
        <v>141</v>
      </c>
      <c r="W95" t="str">
        <f t="shared" si="14"/>
        <v>E4105</v>
      </c>
      <c r="X95" t="s">
        <v>141</v>
      </c>
      <c r="Y95" t="s">
        <v>44</v>
      </c>
      <c r="Z95" t="s">
        <v>45</v>
      </c>
      <c r="AA95" t="s">
        <v>65</v>
      </c>
      <c r="AB95">
        <v>0</v>
      </c>
      <c r="AC95">
        <v>0</v>
      </c>
      <c r="AD95">
        <v>-777.6</v>
      </c>
      <c r="AE95">
        <v>0</v>
      </c>
    </row>
    <row r="96" spans="1:31" x14ac:dyDescent="0.25">
      <c r="A96" t="str">
        <f t="shared" si="9"/>
        <v>18</v>
      </c>
      <c r="B96" t="str">
        <f t="shared" si="12"/>
        <v>05</v>
      </c>
      <c r="C96" s="1">
        <v>43069.544745370367</v>
      </c>
      <c r="D96" t="str">
        <f t="shared" si="10"/>
        <v>9</v>
      </c>
      <c r="E96" t="s">
        <v>101</v>
      </c>
      <c r="H96" t="s">
        <v>103</v>
      </c>
      <c r="I96" s="2">
        <v>43068</v>
      </c>
      <c r="J96" t="s">
        <v>143</v>
      </c>
      <c r="K96" t="s">
        <v>34</v>
      </c>
      <c r="L96" t="s">
        <v>35</v>
      </c>
      <c r="M96" t="s">
        <v>36</v>
      </c>
      <c r="N96" t="s">
        <v>37</v>
      </c>
      <c r="O96" t="s">
        <v>38</v>
      </c>
      <c r="P96" t="s">
        <v>39</v>
      </c>
      <c r="Q96">
        <v>501</v>
      </c>
      <c r="R96" t="s">
        <v>40</v>
      </c>
      <c r="S96" t="s">
        <v>41</v>
      </c>
      <c r="T96" t="s">
        <v>37</v>
      </c>
      <c r="U96" t="str">
        <f t="shared" si="13"/>
        <v>01</v>
      </c>
      <c r="V96" t="s">
        <v>141</v>
      </c>
      <c r="W96" t="str">
        <f t="shared" si="14"/>
        <v>E4105</v>
      </c>
      <c r="X96" t="s">
        <v>141</v>
      </c>
      <c r="Y96" t="s">
        <v>44</v>
      </c>
      <c r="Z96" t="s">
        <v>45</v>
      </c>
      <c r="AA96" t="s">
        <v>46</v>
      </c>
      <c r="AB96">
        <v>0</v>
      </c>
      <c r="AC96">
        <v>0</v>
      </c>
      <c r="AD96">
        <v>777.6</v>
      </c>
      <c r="AE96">
        <v>0</v>
      </c>
    </row>
    <row r="97" spans="1:31" x14ac:dyDescent="0.25">
      <c r="A97" t="str">
        <f t="shared" si="9"/>
        <v>18</v>
      </c>
      <c r="B97" t="str">
        <f t="shared" si="12"/>
        <v>05</v>
      </c>
      <c r="C97" s="1">
        <v>43069.544756944444</v>
      </c>
      <c r="D97" t="str">
        <f t="shared" si="10"/>
        <v>9</v>
      </c>
      <c r="E97" t="s">
        <v>104</v>
      </c>
      <c r="H97" t="s">
        <v>105</v>
      </c>
      <c r="I97" s="2">
        <v>43068</v>
      </c>
      <c r="J97" t="s">
        <v>143</v>
      </c>
      <c r="K97" t="s">
        <v>34</v>
      </c>
      <c r="L97" t="s">
        <v>35</v>
      </c>
      <c r="M97" t="s">
        <v>36</v>
      </c>
      <c r="N97" t="s">
        <v>37</v>
      </c>
      <c r="O97" t="s">
        <v>38</v>
      </c>
      <c r="P97" t="s">
        <v>39</v>
      </c>
      <c r="Q97">
        <v>501</v>
      </c>
      <c r="R97" t="s">
        <v>40</v>
      </c>
      <c r="S97" t="s">
        <v>41</v>
      </c>
      <c r="T97" t="s">
        <v>37</v>
      </c>
      <c r="U97" t="str">
        <f t="shared" si="13"/>
        <v>01</v>
      </c>
      <c r="V97" t="s">
        <v>141</v>
      </c>
      <c r="W97" t="str">
        <f t="shared" si="14"/>
        <v>E4105</v>
      </c>
      <c r="X97" t="s">
        <v>141</v>
      </c>
      <c r="Y97" t="s">
        <v>44</v>
      </c>
      <c r="Z97" t="s">
        <v>45</v>
      </c>
      <c r="AA97" t="s">
        <v>65</v>
      </c>
      <c r="AB97">
        <v>0</v>
      </c>
      <c r="AC97">
        <v>0</v>
      </c>
      <c r="AD97">
        <v>-777.6</v>
      </c>
      <c r="AE97">
        <v>0</v>
      </c>
    </row>
    <row r="98" spans="1:31" x14ac:dyDescent="0.25">
      <c r="A98" t="str">
        <f t="shared" si="9"/>
        <v>18</v>
      </c>
      <c r="B98" t="str">
        <f t="shared" si="12"/>
        <v>05</v>
      </c>
      <c r="C98" s="1">
        <v>43069.544768518521</v>
      </c>
      <c r="D98" t="str">
        <f t="shared" si="10"/>
        <v>9</v>
      </c>
      <c r="E98" t="s">
        <v>104</v>
      </c>
      <c r="H98" t="s">
        <v>106</v>
      </c>
      <c r="I98" s="2">
        <v>43068</v>
      </c>
      <c r="J98" t="s">
        <v>143</v>
      </c>
      <c r="K98" t="s">
        <v>34</v>
      </c>
      <c r="L98" t="s">
        <v>35</v>
      </c>
      <c r="M98" t="s">
        <v>36</v>
      </c>
      <c r="N98" t="s">
        <v>37</v>
      </c>
      <c r="O98" t="s">
        <v>38</v>
      </c>
      <c r="P98" t="s">
        <v>39</v>
      </c>
      <c r="Q98">
        <v>501</v>
      </c>
      <c r="R98" t="s">
        <v>40</v>
      </c>
      <c r="S98" t="s">
        <v>41</v>
      </c>
      <c r="T98" t="s">
        <v>37</v>
      </c>
      <c r="U98" t="str">
        <f t="shared" si="13"/>
        <v>01</v>
      </c>
      <c r="V98" t="s">
        <v>141</v>
      </c>
      <c r="W98" t="str">
        <f t="shared" si="14"/>
        <v>E4105</v>
      </c>
      <c r="X98" t="s">
        <v>141</v>
      </c>
      <c r="Y98" t="s">
        <v>44</v>
      </c>
      <c r="Z98" t="s">
        <v>45</v>
      </c>
      <c r="AA98" t="s">
        <v>46</v>
      </c>
      <c r="AB98">
        <v>0</v>
      </c>
      <c r="AC98">
        <v>0</v>
      </c>
      <c r="AD98">
        <v>777.6</v>
      </c>
      <c r="AE98">
        <v>0</v>
      </c>
    </row>
    <row r="99" spans="1:31" x14ac:dyDescent="0.25">
      <c r="A99" t="str">
        <f t="shared" si="9"/>
        <v>18</v>
      </c>
      <c r="B99" t="str">
        <f t="shared" si="12"/>
        <v>05</v>
      </c>
      <c r="C99" s="1">
        <v>43069.54478009259</v>
      </c>
      <c r="D99" t="str">
        <f t="shared" si="10"/>
        <v>9</v>
      </c>
      <c r="E99" t="s">
        <v>107</v>
      </c>
      <c r="H99" t="s">
        <v>108</v>
      </c>
      <c r="I99" s="2">
        <v>43068</v>
      </c>
      <c r="J99" t="s">
        <v>143</v>
      </c>
      <c r="K99" t="s">
        <v>34</v>
      </c>
      <c r="L99" t="s">
        <v>35</v>
      </c>
      <c r="M99" t="s">
        <v>36</v>
      </c>
      <c r="N99" t="s">
        <v>37</v>
      </c>
      <c r="O99" t="s">
        <v>38</v>
      </c>
      <c r="P99" t="s">
        <v>39</v>
      </c>
      <c r="Q99">
        <v>501</v>
      </c>
      <c r="R99" t="s">
        <v>40</v>
      </c>
      <c r="S99" t="s">
        <v>41</v>
      </c>
      <c r="T99" t="s">
        <v>37</v>
      </c>
      <c r="U99" t="str">
        <f t="shared" si="13"/>
        <v>01</v>
      </c>
      <c r="V99" t="s">
        <v>141</v>
      </c>
      <c r="W99" t="str">
        <f t="shared" si="14"/>
        <v>E4105</v>
      </c>
      <c r="X99" t="s">
        <v>141</v>
      </c>
      <c r="Y99" t="s">
        <v>44</v>
      </c>
      <c r="Z99" t="s">
        <v>45</v>
      </c>
      <c r="AA99" t="s">
        <v>65</v>
      </c>
      <c r="AB99">
        <v>0</v>
      </c>
      <c r="AC99">
        <v>0</v>
      </c>
      <c r="AD99">
        <v>-777.6</v>
      </c>
      <c r="AE99">
        <v>0</v>
      </c>
    </row>
    <row r="100" spans="1:31" x14ac:dyDescent="0.25">
      <c r="A100" t="str">
        <f t="shared" si="9"/>
        <v>18</v>
      </c>
      <c r="B100" t="str">
        <f t="shared" si="12"/>
        <v>05</v>
      </c>
      <c r="C100" s="1">
        <v>43069.54478009259</v>
      </c>
      <c r="D100" t="str">
        <f t="shared" si="10"/>
        <v>9</v>
      </c>
      <c r="E100" t="s">
        <v>107</v>
      </c>
      <c r="H100" t="s">
        <v>109</v>
      </c>
      <c r="I100" s="2">
        <v>43068</v>
      </c>
      <c r="J100" t="s">
        <v>143</v>
      </c>
      <c r="K100" t="s">
        <v>34</v>
      </c>
      <c r="L100" t="s">
        <v>35</v>
      </c>
      <c r="M100" t="s">
        <v>36</v>
      </c>
      <c r="N100" t="s">
        <v>37</v>
      </c>
      <c r="O100" t="s">
        <v>38</v>
      </c>
      <c r="P100" t="s">
        <v>39</v>
      </c>
      <c r="Q100">
        <v>501</v>
      </c>
      <c r="R100" t="s">
        <v>40</v>
      </c>
      <c r="S100" t="s">
        <v>41</v>
      </c>
      <c r="T100" t="s">
        <v>37</v>
      </c>
      <c r="U100" t="str">
        <f t="shared" si="13"/>
        <v>01</v>
      </c>
      <c r="V100" t="s">
        <v>141</v>
      </c>
      <c r="W100" t="str">
        <f t="shared" si="14"/>
        <v>E4105</v>
      </c>
      <c r="X100" t="s">
        <v>141</v>
      </c>
      <c r="Y100" t="s">
        <v>44</v>
      </c>
      <c r="Z100" t="s">
        <v>45</v>
      </c>
      <c r="AA100" t="s">
        <v>46</v>
      </c>
      <c r="AB100">
        <v>0</v>
      </c>
      <c r="AC100">
        <v>0</v>
      </c>
      <c r="AD100">
        <v>777.6</v>
      </c>
      <c r="AE100">
        <v>0</v>
      </c>
    </row>
    <row r="101" spans="1:31" x14ac:dyDescent="0.25">
      <c r="A101" t="str">
        <f t="shared" si="9"/>
        <v>18</v>
      </c>
      <c r="B101" t="str">
        <f t="shared" si="12"/>
        <v>05</v>
      </c>
      <c r="C101" s="1">
        <v>43069.544803240744</v>
      </c>
      <c r="D101" t="str">
        <f t="shared" si="10"/>
        <v>9</v>
      </c>
      <c r="E101" t="s">
        <v>110</v>
      </c>
      <c r="H101" t="s">
        <v>111</v>
      </c>
      <c r="I101" s="2">
        <v>43068</v>
      </c>
      <c r="J101" t="s">
        <v>143</v>
      </c>
      <c r="K101" t="s">
        <v>34</v>
      </c>
      <c r="L101" t="s">
        <v>35</v>
      </c>
      <c r="M101" t="s">
        <v>36</v>
      </c>
      <c r="N101" t="s">
        <v>37</v>
      </c>
      <c r="O101" t="s">
        <v>38</v>
      </c>
      <c r="P101" t="s">
        <v>39</v>
      </c>
      <c r="Q101">
        <v>501</v>
      </c>
      <c r="R101" t="s">
        <v>40</v>
      </c>
      <c r="S101" t="s">
        <v>41</v>
      </c>
      <c r="T101" t="s">
        <v>37</v>
      </c>
      <c r="U101" t="str">
        <f t="shared" si="13"/>
        <v>01</v>
      </c>
      <c r="V101" t="s">
        <v>141</v>
      </c>
      <c r="W101" t="str">
        <f t="shared" si="14"/>
        <v>E4105</v>
      </c>
      <c r="X101" t="s">
        <v>141</v>
      </c>
      <c r="Y101" t="s">
        <v>44</v>
      </c>
      <c r="Z101" t="s">
        <v>45</v>
      </c>
      <c r="AA101" t="s">
        <v>65</v>
      </c>
      <c r="AB101">
        <v>0</v>
      </c>
      <c r="AC101">
        <v>0</v>
      </c>
      <c r="AD101">
        <v>-777.6</v>
      </c>
      <c r="AE101">
        <v>0</v>
      </c>
    </row>
    <row r="102" spans="1:31" x14ac:dyDescent="0.25">
      <c r="A102" t="str">
        <f t="shared" si="9"/>
        <v>18</v>
      </c>
      <c r="B102" t="str">
        <f t="shared" si="12"/>
        <v>05</v>
      </c>
      <c r="C102" s="1">
        <v>43069.544803240744</v>
      </c>
      <c r="D102" t="str">
        <f t="shared" si="10"/>
        <v>9</v>
      </c>
      <c r="E102" t="s">
        <v>110</v>
      </c>
      <c r="H102" t="s">
        <v>112</v>
      </c>
      <c r="I102" s="2">
        <v>43068</v>
      </c>
      <c r="J102" t="s">
        <v>143</v>
      </c>
      <c r="K102" t="s">
        <v>34</v>
      </c>
      <c r="L102" t="s">
        <v>35</v>
      </c>
      <c r="M102" t="s">
        <v>36</v>
      </c>
      <c r="N102" t="s">
        <v>37</v>
      </c>
      <c r="O102" t="s">
        <v>38</v>
      </c>
      <c r="P102" t="s">
        <v>39</v>
      </c>
      <c r="Q102">
        <v>501</v>
      </c>
      <c r="R102" t="s">
        <v>40</v>
      </c>
      <c r="S102" t="s">
        <v>41</v>
      </c>
      <c r="T102" t="s">
        <v>37</v>
      </c>
      <c r="U102" t="str">
        <f t="shared" si="13"/>
        <v>01</v>
      </c>
      <c r="V102" t="s">
        <v>141</v>
      </c>
      <c r="W102" t="str">
        <f t="shared" si="14"/>
        <v>E4105</v>
      </c>
      <c r="X102" t="s">
        <v>141</v>
      </c>
      <c r="Y102" t="s">
        <v>44</v>
      </c>
      <c r="Z102" t="s">
        <v>45</v>
      </c>
      <c r="AA102" t="s">
        <v>46</v>
      </c>
      <c r="AB102">
        <v>0</v>
      </c>
      <c r="AC102">
        <v>0</v>
      </c>
      <c r="AD102">
        <v>777.6</v>
      </c>
      <c r="AE102">
        <v>0</v>
      </c>
    </row>
    <row r="103" spans="1:31" x14ac:dyDescent="0.25">
      <c r="A103" t="str">
        <f t="shared" si="9"/>
        <v>18</v>
      </c>
      <c r="B103" t="str">
        <f t="shared" si="12"/>
        <v>05</v>
      </c>
      <c r="C103" s="1">
        <v>43069.54482638889</v>
      </c>
      <c r="D103" t="str">
        <f t="shared" si="10"/>
        <v>9</v>
      </c>
      <c r="E103" t="s">
        <v>113</v>
      </c>
      <c r="H103" t="s">
        <v>114</v>
      </c>
      <c r="I103" s="2">
        <v>43068</v>
      </c>
      <c r="J103" t="s">
        <v>143</v>
      </c>
      <c r="K103" t="s">
        <v>34</v>
      </c>
      <c r="L103" t="s">
        <v>35</v>
      </c>
      <c r="M103" t="s">
        <v>36</v>
      </c>
      <c r="N103" t="s">
        <v>37</v>
      </c>
      <c r="O103" t="s">
        <v>38</v>
      </c>
      <c r="P103" t="s">
        <v>39</v>
      </c>
      <c r="Q103">
        <v>501</v>
      </c>
      <c r="R103" t="s">
        <v>40</v>
      </c>
      <c r="S103" t="s">
        <v>41</v>
      </c>
      <c r="T103" t="s">
        <v>37</v>
      </c>
      <c r="U103" t="str">
        <f t="shared" si="13"/>
        <v>01</v>
      </c>
      <c r="V103" t="s">
        <v>141</v>
      </c>
      <c r="W103" t="str">
        <f t="shared" si="14"/>
        <v>E4105</v>
      </c>
      <c r="X103" t="s">
        <v>141</v>
      </c>
      <c r="Y103" t="s">
        <v>44</v>
      </c>
      <c r="Z103" t="s">
        <v>45</v>
      </c>
      <c r="AA103" t="s">
        <v>65</v>
      </c>
      <c r="AB103">
        <v>0</v>
      </c>
      <c r="AC103">
        <v>0</v>
      </c>
      <c r="AD103">
        <v>-777.6</v>
      </c>
      <c r="AE103">
        <v>0</v>
      </c>
    </row>
    <row r="104" spans="1:31" x14ac:dyDescent="0.25">
      <c r="A104" t="str">
        <f t="shared" si="9"/>
        <v>18</v>
      </c>
      <c r="B104" t="str">
        <f t="shared" si="12"/>
        <v>05</v>
      </c>
      <c r="C104" s="1">
        <v>43069.54482638889</v>
      </c>
      <c r="D104" t="str">
        <f t="shared" si="10"/>
        <v>9</v>
      </c>
      <c r="E104" t="s">
        <v>113</v>
      </c>
      <c r="H104" t="s">
        <v>115</v>
      </c>
      <c r="I104" s="2">
        <v>43068</v>
      </c>
      <c r="J104" t="s">
        <v>143</v>
      </c>
      <c r="K104" t="s">
        <v>34</v>
      </c>
      <c r="L104" t="s">
        <v>35</v>
      </c>
      <c r="M104" t="s">
        <v>36</v>
      </c>
      <c r="N104" t="s">
        <v>37</v>
      </c>
      <c r="O104" t="s">
        <v>38</v>
      </c>
      <c r="P104" t="s">
        <v>39</v>
      </c>
      <c r="Q104">
        <v>501</v>
      </c>
      <c r="R104" t="s">
        <v>40</v>
      </c>
      <c r="S104" t="s">
        <v>41</v>
      </c>
      <c r="T104" t="s">
        <v>37</v>
      </c>
      <c r="U104" t="str">
        <f t="shared" si="13"/>
        <v>01</v>
      </c>
      <c r="V104" t="s">
        <v>141</v>
      </c>
      <c r="W104" t="str">
        <f t="shared" si="14"/>
        <v>E4105</v>
      </c>
      <c r="X104" t="s">
        <v>141</v>
      </c>
      <c r="Y104" t="s">
        <v>44</v>
      </c>
      <c r="Z104" t="s">
        <v>45</v>
      </c>
      <c r="AA104" t="s">
        <v>46</v>
      </c>
      <c r="AB104">
        <v>0</v>
      </c>
      <c r="AC104">
        <v>0</v>
      </c>
      <c r="AD104">
        <v>777.6</v>
      </c>
      <c r="AE104">
        <v>0</v>
      </c>
    </row>
    <row r="105" spans="1:31" x14ac:dyDescent="0.25">
      <c r="A105" t="str">
        <f t="shared" si="9"/>
        <v>18</v>
      </c>
      <c r="B105" t="str">
        <f>"08"</f>
        <v>08</v>
      </c>
      <c r="C105" s="1">
        <v>43146.904907407406</v>
      </c>
      <c r="D105" t="str">
        <f t="shared" si="10"/>
        <v>9</v>
      </c>
      <c r="E105" t="s">
        <v>163</v>
      </c>
      <c r="G105" t="s">
        <v>138</v>
      </c>
      <c r="H105" t="s">
        <v>145</v>
      </c>
      <c r="I105" s="2">
        <v>43146</v>
      </c>
      <c r="J105" t="s">
        <v>146</v>
      </c>
      <c r="K105" t="s">
        <v>34</v>
      </c>
      <c r="L105" t="s">
        <v>35</v>
      </c>
      <c r="M105" t="s">
        <v>36</v>
      </c>
      <c r="N105" t="s">
        <v>37</v>
      </c>
      <c r="O105" t="s">
        <v>38</v>
      </c>
      <c r="P105" t="s">
        <v>39</v>
      </c>
      <c r="Q105">
        <v>501</v>
      </c>
      <c r="R105" t="s">
        <v>40</v>
      </c>
      <c r="S105" t="s">
        <v>41</v>
      </c>
      <c r="T105" t="s">
        <v>37</v>
      </c>
      <c r="U105" t="str">
        <f t="shared" si="13"/>
        <v>01</v>
      </c>
      <c r="V105" t="s">
        <v>141</v>
      </c>
      <c r="W105" t="str">
        <f t="shared" si="14"/>
        <v>E4105</v>
      </c>
      <c r="X105" t="s">
        <v>141</v>
      </c>
      <c r="Y105" t="s">
        <v>44</v>
      </c>
      <c r="Z105" t="s">
        <v>45</v>
      </c>
      <c r="AA105" t="s">
        <v>65</v>
      </c>
      <c r="AB105">
        <v>0</v>
      </c>
      <c r="AC105">
        <v>0</v>
      </c>
      <c r="AD105">
        <v>0</v>
      </c>
      <c r="AE105">
        <v>-3124</v>
      </c>
    </row>
    <row r="106" spans="1:31" x14ac:dyDescent="0.25">
      <c r="A106" t="str">
        <f t="shared" si="9"/>
        <v>18</v>
      </c>
      <c r="B106" t="str">
        <f>"08"</f>
        <v>08</v>
      </c>
      <c r="C106" s="1">
        <v>43146.9062962963</v>
      </c>
      <c r="D106" t="str">
        <f t="shared" si="10"/>
        <v>9</v>
      </c>
      <c r="E106" t="s">
        <v>164</v>
      </c>
      <c r="H106" t="s">
        <v>119</v>
      </c>
      <c r="I106" s="2">
        <v>43154</v>
      </c>
      <c r="J106" t="s">
        <v>143</v>
      </c>
      <c r="K106" t="s">
        <v>34</v>
      </c>
      <c r="L106" t="s">
        <v>35</v>
      </c>
      <c r="M106" t="s">
        <v>36</v>
      </c>
      <c r="N106" t="s">
        <v>37</v>
      </c>
      <c r="O106" t="s">
        <v>38</v>
      </c>
      <c r="P106" t="s">
        <v>39</v>
      </c>
      <c r="Q106">
        <v>501</v>
      </c>
      <c r="R106" t="s">
        <v>40</v>
      </c>
      <c r="S106" t="s">
        <v>41</v>
      </c>
      <c r="T106" t="s">
        <v>37</v>
      </c>
      <c r="U106" t="str">
        <f t="shared" si="13"/>
        <v>01</v>
      </c>
      <c r="V106" t="s">
        <v>141</v>
      </c>
      <c r="W106" t="str">
        <f t="shared" si="14"/>
        <v>E4105</v>
      </c>
      <c r="X106" t="s">
        <v>141</v>
      </c>
      <c r="Y106" t="s">
        <v>44</v>
      </c>
      <c r="Z106" t="s">
        <v>45</v>
      </c>
      <c r="AA106" t="s">
        <v>46</v>
      </c>
      <c r="AB106">
        <v>0</v>
      </c>
      <c r="AC106">
        <v>0</v>
      </c>
      <c r="AD106">
        <v>3124</v>
      </c>
      <c r="AE106">
        <v>0</v>
      </c>
    </row>
    <row r="107" spans="1:31" x14ac:dyDescent="0.25">
      <c r="A107" t="str">
        <f t="shared" si="9"/>
        <v>18</v>
      </c>
      <c r="B107" t="str">
        <f>"07"</f>
        <v>07</v>
      </c>
      <c r="C107" s="1">
        <v>43118.907870370371</v>
      </c>
      <c r="D107" t="str">
        <f t="shared" si="10"/>
        <v>9</v>
      </c>
      <c r="E107" t="s">
        <v>165</v>
      </c>
      <c r="G107" t="s">
        <v>138</v>
      </c>
      <c r="H107" t="s">
        <v>145</v>
      </c>
      <c r="I107" s="2">
        <v>43118</v>
      </c>
      <c r="J107" t="s">
        <v>146</v>
      </c>
      <c r="K107" t="s">
        <v>34</v>
      </c>
      <c r="L107" t="s">
        <v>35</v>
      </c>
      <c r="M107" t="s">
        <v>36</v>
      </c>
      <c r="N107" t="s">
        <v>37</v>
      </c>
      <c r="O107" t="s">
        <v>38</v>
      </c>
      <c r="P107" t="s">
        <v>39</v>
      </c>
      <c r="Q107">
        <v>501</v>
      </c>
      <c r="R107" t="s">
        <v>40</v>
      </c>
      <c r="S107" t="s">
        <v>41</v>
      </c>
      <c r="T107" t="s">
        <v>37</v>
      </c>
      <c r="U107" t="str">
        <f t="shared" si="13"/>
        <v>01</v>
      </c>
      <c r="V107" t="s">
        <v>141</v>
      </c>
      <c r="W107" t="str">
        <f t="shared" si="14"/>
        <v>E4105</v>
      </c>
      <c r="X107" t="s">
        <v>141</v>
      </c>
      <c r="Y107" t="s">
        <v>44</v>
      </c>
      <c r="Z107" t="s">
        <v>45</v>
      </c>
      <c r="AA107" t="s">
        <v>65</v>
      </c>
      <c r="AB107">
        <v>0</v>
      </c>
      <c r="AC107">
        <v>0</v>
      </c>
      <c r="AD107">
        <v>0</v>
      </c>
      <c r="AE107">
        <v>-2346.4</v>
      </c>
    </row>
    <row r="108" spans="1:31" x14ac:dyDescent="0.25">
      <c r="A108" t="str">
        <f t="shared" si="9"/>
        <v>18</v>
      </c>
      <c r="B108" t="str">
        <f>"07"</f>
        <v>07</v>
      </c>
      <c r="C108" s="1">
        <v>43118.909571759257</v>
      </c>
      <c r="D108" t="str">
        <f t="shared" si="10"/>
        <v>9</v>
      </c>
      <c r="E108" t="s">
        <v>166</v>
      </c>
      <c r="H108" t="s">
        <v>117</v>
      </c>
      <c r="I108" s="2">
        <v>43126</v>
      </c>
      <c r="J108" t="s">
        <v>143</v>
      </c>
      <c r="K108" t="s">
        <v>34</v>
      </c>
      <c r="L108" t="s">
        <v>35</v>
      </c>
      <c r="M108" t="s">
        <v>36</v>
      </c>
      <c r="N108" t="s">
        <v>37</v>
      </c>
      <c r="O108" t="s">
        <v>38</v>
      </c>
      <c r="P108" t="s">
        <v>39</v>
      </c>
      <c r="Q108">
        <v>501</v>
      </c>
      <c r="R108" t="s">
        <v>40</v>
      </c>
      <c r="S108" t="s">
        <v>41</v>
      </c>
      <c r="T108" t="s">
        <v>37</v>
      </c>
      <c r="U108" t="str">
        <f t="shared" si="13"/>
        <v>01</v>
      </c>
      <c r="V108" t="s">
        <v>141</v>
      </c>
      <c r="W108" t="str">
        <f t="shared" si="14"/>
        <v>E4105</v>
      </c>
      <c r="X108" t="s">
        <v>141</v>
      </c>
      <c r="Y108" t="s">
        <v>44</v>
      </c>
      <c r="Z108" t="s">
        <v>45</v>
      </c>
      <c r="AA108" t="s">
        <v>46</v>
      </c>
      <c r="AB108">
        <v>0</v>
      </c>
      <c r="AC108">
        <v>0</v>
      </c>
      <c r="AD108">
        <v>2735.2</v>
      </c>
      <c r="AE108">
        <v>0</v>
      </c>
    </row>
    <row r="109" spans="1:31" x14ac:dyDescent="0.25">
      <c r="A109" t="str">
        <f t="shared" si="9"/>
        <v>18</v>
      </c>
      <c r="B109" t="str">
        <f>"07"</f>
        <v>07</v>
      </c>
      <c r="C109" s="1">
        <v>43118.907418981478</v>
      </c>
      <c r="D109" t="str">
        <f t="shared" si="10"/>
        <v>9</v>
      </c>
      <c r="E109" t="s">
        <v>165</v>
      </c>
      <c r="G109" t="s">
        <v>138</v>
      </c>
      <c r="H109" t="s">
        <v>145</v>
      </c>
      <c r="I109" s="2">
        <v>43118</v>
      </c>
      <c r="J109" t="s">
        <v>146</v>
      </c>
      <c r="K109" t="s">
        <v>34</v>
      </c>
      <c r="L109" t="s">
        <v>35</v>
      </c>
      <c r="M109" t="s">
        <v>36</v>
      </c>
      <c r="N109" t="s">
        <v>37</v>
      </c>
      <c r="O109" t="s">
        <v>38</v>
      </c>
      <c r="P109" t="s">
        <v>39</v>
      </c>
      <c r="Q109">
        <v>501</v>
      </c>
      <c r="R109" t="s">
        <v>40</v>
      </c>
      <c r="S109" t="s">
        <v>41</v>
      </c>
      <c r="T109" t="s">
        <v>37</v>
      </c>
      <c r="U109" t="str">
        <f t="shared" si="13"/>
        <v>01</v>
      </c>
      <c r="V109" t="s">
        <v>141</v>
      </c>
      <c r="W109" t="str">
        <f t="shared" si="14"/>
        <v>E4105</v>
      </c>
      <c r="X109" t="s">
        <v>141</v>
      </c>
      <c r="Y109" t="s">
        <v>44</v>
      </c>
      <c r="Z109" t="s">
        <v>45</v>
      </c>
      <c r="AA109" t="s">
        <v>46</v>
      </c>
      <c r="AB109">
        <v>0</v>
      </c>
      <c r="AC109">
        <v>0</v>
      </c>
      <c r="AD109">
        <v>0</v>
      </c>
      <c r="AE109">
        <v>6609.6</v>
      </c>
    </row>
    <row r="110" spans="1:31" x14ac:dyDescent="0.25">
      <c r="A110" t="str">
        <f t="shared" si="9"/>
        <v>18</v>
      </c>
      <c r="B110" t="str">
        <f>"07"</f>
        <v>07</v>
      </c>
      <c r="C110" s="1">
        <v>43104.915532407409</v>
      </c>
      <c r="D110" t="str">
        <f t="shared" si="10"/>
        <v>9</v>
      </c>
      <c r="E110" t="s">
        <v>167</v>
      </c>
      <c r="H110" t="s">
        <v>121</v>
      </c>
      <c r="I110" s="2">
        <v>43112</v>
      </c>
      <c r="J110" t="s">
        <v>143</v>
      </c>
      <c r="K110" t="s">
        <v>34</v>
      </c>
      <c r="L110" t="s">
        <v>35</v>
      </c>
      <c r="M110" t="s">
        <v>36</v>
      </c>
      <c r="N110" t="s">
        <v>37</v>
      </c>
      <c r="O110" t="s">
        <v>38</v>
      </c>
      <c r="P110" t="s">
        <v>39</v>
      </c>
      <c r="Q110">
        <v>501</v>
      </c>
      <c r="R110" t="s">
        <v>40</v>
      </c>
      <c r="S110" t="s">
        <v>41</v>
      </c>
      <c r="T110" t="s">
        <v>37</v>
      </c>
      <c r="U110" t="str">
        <f t="shared" si="13"/>
        <v>01</v>
      </c>
      <c r="V110" t="s">
        <v>141</v>
      </c>
      <c r="W110" t="str">
        <f t="shared" si="14"/>
        <v>E4105</v>
      </c>
      <c r="X110" t="s">
        <v>141</v>
      </c>
      <c r="Y110" t="s">
        <v>44</v>
      </c>
      <c r="Z110" t="s">
        <v>45</v>
      </c>
      <c r="AA110" t="s">
        <v>46</v>
      </c>
      <c r="AB110">
        <v>0</v>
      </c>
      <c r="AC110">
        <v>0</v>
      </c>
      <c r="AD110">
        <v>2346.4</v>
      </c>
      <c r="AE110">
        <v>0</v>
      </c>
    </row>
    <row r="111" spans="1:31" x14ac:dyDescent="0.25">
      <c r="A111" t="str">
        <f t="shared" si="9"/>
        <v>18</v>
      </c>
      <c r="B111" t="str">
        <f>"07"</f>
        <v>07</v>
      </c>
      <c r="C111" s="1">
        <v>43104.9143287037</v>
      </c>
      <c r="D111" t="str">
        <f t="shared" si="10"/>
        <v>9</v>
      </c>
      <c r="E111" t="s">
        <v>168</v>
      </c>
      <c r="G111" t="s">
        <v>138</v>
      </c>
      <c r="H111" t="s">
        <v>145</v>
      </c>
      <c r="I111" s="2">
        <v>43104</v>
      </c>
      <c r="J111" t="s">
        <v>146</v>
      </c>
      <c r="K111" t="s">
        <v>34</v>
      </c>
      <c r="L111" t="s">
        <v>35</v>
      </c>
      <c r="M111" t="s">
        <v>36</v>
      </c>
      <c r="N111" t="s">
        <v>37</v>
      </c>
      <c r="O111" t="s">
        <v>38</v>
      </c>
      <c r="P111" t="s">
        <v>39</v>
      </c>
      <c r="Q111">
        <v>501</v>
      </c>
      <c r="R111" t="s">
        <v>40</v>
      </c>
      <c r="S111" t="s">
        <v>41</v>
      </c>
      <c r="T111" t="s">
        <v>37</v>
      </c>
      <c r="U111" t="str">
        <f t="shared" si="13"/>
        <v>01</v>
      </c>
      <c r="V111" t="s">
        <v>141</v>
      </c>
      <c r="W111" t="str">
        <f t="shared" si="14"/>
        <v>E4105</v>
      </c>
      <c r="X111" t="s">
        <v>141</v>
      </c>
      <c r="Y111" t="s">
        <v>44</v>
      </c>
      <c r="Z111" t="s">
        <v>45</v>
      </c>
      <c r="AA111" t="s">
        <v>65</v>
      </c>
      <c r="AB111">
        <v>0</v>
      </c>
      <c r="AC111">
        <v>0</v>
      </c>
      <c r="AD111">
        <v>0</v>
      </c>
      <c r="AE111">
        <v>-2346.4</v>
      </c>
    </row>
    <row r="112" spans="1:31" x14ac:dyDescent="0.25">
      <c r="A112" t="str">
        <f t="shared" si="9"/>
        <v>18</v>
      </c>
      <c r="B112" t="str">
        <f>"08"</f>
        <v>08</v>
      </c>
      <c r="C112" s="1">
        <v>43132.904351851852</v>
      </c>
      <c r="D112" t="str">
        <f t="shared" si="10"/>
        <v>9</v>
      </c>
      <c r="E112" t="s">
        <v>169</v>
      </c>
      <c r="H112" t="s">
        <v>123</v>
      </c>
      <c r="I112" s="2">
        <v>43140</v>
      </c>
      <c r="J112" t="s">
        <v>143</v>
      </c>
      <c r="K112" t="s">
        <v>34</v>
      </c>
      <c r="L112" t="s">
        <v>35</v>
      </c>
      <c r="M112" t="s">
        <v>36</v>
      </c>
      <c r="N112" t="s">
        <v>37</v>
      </c>
      <c r="O112" t="s">
        <v>38</v>
      </c>
      <c r="P112" t="s">
        <v>39</v>
      </c>
      <c r="Q112">
        <v>501</v>
      </c>
      <c r="R112" t="s">
        <v>40</v>
      </c>
      <c r="S112" t="s">
        <v>41</v>
      </c>
      <c r="T112" t="s">
        <v>37</v>
      </c>
      <c r="U112" t="str">
        <f t="shared" si="13"/>
        <v>01</v>
      </c>
      <c r="V112" t="s">
        <v>141</v>
      </c>
      <c r="W112" t="str">
        <f t="shared" si="14"/>
        <v>E4105</v>
      </c>
      <c r="X112" t="s">
        <v>141</v>
      </c>
      <c r="Y112" t="s">
        <v>44</v>
      </c>
      <c r="Z112" t="s">
        <v>45</v>
      </c>
      <c r="AA112" t="s">
        <v>46</v>
      </c>
      <c r="AB112">
        <v>0</v>
      </c>
      <c r="AC112">
        <v>0</v>
      </c>
      <c r="AD112">
        <v>3124</v>
      </c>
      <c r="AE112">
        <v>0</v>
      </c>
    </row>
    <row r="113" spans="1:31" x14ac:dyDescent="0.25">
      <c r="A113" t="str">
        <f t="shared" si="9"/>
        <v>18</v>
      </c>
      <c r="B113" t="str">
        <f>"08"</f>
        <v>08</v>
      </c>
      <c r="C113" s="1">
        <v>43132.902916666666</v>
      </c>
      <c r="D113" t="str">
        <f t="shared" si="10"/>
        <v>9</v>
      </c>
      <c r="E113" t="s">
        <v>170</v>
      </c>
      <c r="G113" t="s">
        <v>138</v>
      </c>
      <c r="H113" t="s">
        <v>145</v>
      </c>
      <c r="I113" s="2">
        <v>43132</v>
      </c>
      <c r="J113" t="s">
        <v>146</v>
      </c>
      <c r="K113" t="s">
        <v>34</v>
      </c>
      <c r="L113" t="s">
        <v>35</v>
      </c>
      <c r="M113" t="s">
        <v>36</v>
      </c>
      <c r="N113" t="s">
        <v>37</v>
      </c>
      <c r="O113" t="s">
        <v>38</v>
      </c>
      <c r="P113" t="s">
        <v>39</v>
      </c>
      <c r="Q113">
        <v>501</v>
      </c>
      <c r="R113" t="s">
        <v>40</v>
      </c>
      <c r="S113" t="s">
        <v>41</v>
      </c>
      <c r="T113" t="s">
        <v>37</v>
      </c>
      <c r="U113" t="str">
        <f t="shared" si="13"/>
        <v>01</v>
      </c>
      <c r="V113" t="s">
        <v>141</v>
      </c>
      <c r="W113" t="str">
        <f t="shared" si="14"/>
        <v>E4105</v>
      </c>
      <c r="X113" t="s">
        <v>141</v>
      </c>
      <c r="Y113" t="s">
        <v>44</v>
      </c>
      <c r="Z113" t="s">
        <v>45</v>
      </c>
      <c r="AA113" t="s">
        <v>65</v>
      </c>
      <c r="AB113">
        <v>0</v>
      </c>
      <c r="AC113">
        <v>0</v>
      </c>
      <c r="AD113">
        <v>0</v>
      </c>
      <c r="AE113">
        <v>-3124</v>
      </c>
    </row>
    <row r="114" spans="1:31" x14ac:dyDescent="0.25">
      <c r="A114" t="str">
        <f t="shared" si="9"/>
        <v>18</v>
      </c>
      <c r="B114" t="str">
        <f>"10"</f>
        <v>10</v>
      </c>
      <c r="C114" s="1">
        <v>43202.904062499998</v>
      </c>
      <c r="D114" t="str">
        <f t="shared" si="10"/>
        <v>9</v>
      </c>
      <c r="E114" t="s">
        <v>171</v>
      </c>
      <c r="H114" t="s">
        <v>125</v>
      </c>
      <c r="I114" s="2">
        <v>43210</v>
      </c>
      <c r="J114" t="s">
        <v>143</v>
      </c>
      <c r="K114" t="s">
        <v>34</v>
      </c>
      <c r="L114" t="s">
        <v>35</v>
      </c>
      <c r="M114" t="s">
        <v>36</v>
      </c>
      <c r="N114" t="s">
        <v>37</v>
      </c>
      <c r="O114" t="s">
        <v>38</v>
      </c>
      <c r="P114" t="s">
        <v>39</v>
      </c>
      <c r="Q114">
        <v>501</v>
      </c>
      <c r="R114" t="s">
        <v>40</v>
      </c>
      <c r="S114" t="s">
        <v>41</v>
      </c>
      <c r="T114" t="s">
        <v>37</v>
      </c>
      <c r="U114" t="str">
        <f t="shared" si="13"/>
        <v>01</v>
      </c>
      <c r="V114" t="s">
        <v>141</v>
      </c>
      <c r="W114" t="str">
        <f t="shared" si="14"/>
        <v>E4105</v>
      </c>
      <c r="X114" t="s">
        <v>141</v>
      </c>
      <c r="Y114" t="s">
        <v>44</v>
      </c>
      <c r="Z114" t="s">
        <v>45</v>
      </c>
      <c r="AA114" t="s">
        <v>46</v>
      </c>
      <c r="AB114">
        <v>0</v>
      </c>
      <c r="AC114">
        <v>0</v>
      </c>
      <c r="AD114">
        <v>3124</v>
      </c>
      <c r="AE114">
        <v>0</v>
      </c>
    </row>
    <row r="115" spans="1:31" x14ac:dyDescent="0.25">
      <c r="A115" t="str">
        <f t="shared" si="9"/>
        <v>18</v>
      </c>
      <c r="B115" t="str">
        <f>"09"</f>
        <v>09</v>
      </c>
      <c r="C115" s="1">
        <v>43160.902928240743</v>
      </c>
      <c r="D115" t="str">
        <f t="shared" si="10"/>
        <v>9</v>
      </c>
      <c r="E115" t="s">
        <v>172</v>
      </c>
      <c r="G115" t="s">
        <v>138</v>
      </c>
      <c r="H115" t="s">
        <v>145</v>
      </c>
      <c r="I115" s="2">
        <v>43160</v>
      </c>
      <c r="J115" t="s">
        <v>146</v>
      </c>
      <c r="K115" t="s">
        <v>34</v>
      </c>
      <c r="L115" t="s">
        <v>35</v>
      </c>
      <c r="M115" t="s">
        <v>36</v>
      </c>
      <c r="N115" t="s">
        <v>37</v>
      </c>
      <c r="O115" t="s">
        <v>38</v>
      </c>
      <c r="P115" t="s">
        <v>39</v>
      </c>
      <c r="Q115">
        <v>501</v>
      </c>
      <c r="R115" t="s">
        <v>40</v>
      </c>
      <c r="S115" t="s">
        <v>41</v>
      </c>
      <c r="T115" t="s">
        <v>37</v>
      </c>
      <c r="U115" t="str">
        <f t="shared" si="13"/>
        <v>01</v>
      </c>
      <c r="V115" t="s">
        <v>141</v>
      </c>
      <c r="W115" t="str">
        <f t="shared" si="14"/>
        <v>E4105</v>
      </c>
      <c r="X115" t="s">
        <v>141</v>
      </c>
      <c r="Y115" t="s">
        <v>44</v>
      </c>
      <c r="Z115" t="s">
        <v>45</v>
      </c>
      <c r="AA115" t="s">
        <v>65</v>
      </c>
      <c r="AB115">
        <v>0</v>
      </c>
      <c r="AC115">
        <v>0</v>
      </c>
      <c r="AD115">
        <v>0</v>
      </c>
      <c r="AE115">
        <v>-3124</v>
      </c>
    </row>
    <row r="116" spans="1:31" x14ac:dyDescent="0.25">
      <c r="A116" t="str">
        <f t="shared" si="9"/>
        <v>18</v>
      </c>
      <c r="B116" t="str">
        <f>"09"</f>
        <v>09</v>
      </c>
      <c r="C116" s="1">
        <v>43160.904409722221</v>
      </c>
      <c r="D116" t="str">
        <f t="shared" si="10"/>
        <v>9</v>
      </c>
      <c r="E116" t="s">
        <v>173</v>
      </c>
      <c r="H116" t="s">
        <v>127</v>
      </c>
      <c r="I116" s="2">
        <v>43168</v>
      </c>
      <c r="J116" t="s">
        <v>143</v>
      </c>
      <c r="K116" t="s">
        <v>34</v>
      </c>
      <c r="L116" t="s">
        <v>35</v>
      </c>
      <c r="M116" t="s">
        <v>36</v>
      </c>
      <c r="N116" t="s">
        <v>37</v>
      </c>
      <c r="O116" t="s">
        <v>38</v>
      </c>
      <c r="P116" t="s">
        <v>39</v>
      </c>
      <c r="Q116">
        <v>501</v>
      </c>
      <c r="R116" t="s">
        <v>40</v>
      </c>
      <c r="S116" t="s">
        <v>41</v>
      </c>
      <c r="T116" t="s">
        <v>37</v>
      </c>
      <c r="U116" t="str">
        <f t="shared" si="13"/>
        <v>01</v>
      </c>
      <c r="V116" t="s">
        <v>141</v>
      </c>
      <c r="W116" t="str">
        <f t="shared" si="14"/>
        <v>E4105</v>
      </c>
      <c r="X116" t="s">
        <v>141</v>
      </c>
      <c r="Y116" t="s">
        <v>44</v>
      </c>
      <c r="Z116" t="s">
        <v>45</v>
      </c>
      <c r="AA116" t="s">
        <v>46</v>
      </c>
      <c r="AB116">
        <v>0</v>
      </c>
      <c r="AC116">
        <v>0</v>
      </c>
      <c r="AD116">
        <v>3124</v>
      </c>
      <c r="AE116">
        <v>0</v>
      </c>
    </row>
    <row r="117" spans="1:31" x14ac:dyDescent="0.25">
      <c r="A117" t="str">
        <f t="shared" si="9"/>
        <v>18</v>
      </c>
      <c r="B117" t="str">
        <f>"09"</f>
        <v>09</v>
      </c>
      <c r="C117" s="1">
        <v>43174.9059375</v>
      </c>
      <c r="D117" t="str">
        <f t="shared" si="10"/>
        <v>9</v>
      </c>
      <c r="E117" t="s">
        <v>174</v>
      </c>
      <c r="G117" t="s">
        <v>138</v>
      </c>
      <c r="H117" t="s">
        <v>145</v>
      </c>
      <c r="I117" s="2">
        <v>43174</v>
      </c>
      <c r="J117" t="s">
        <v>146</v>
      </c>
      <c r="K117" t="s">
        <v>34</v>
      </c>
      <c r="L117" t="s">
        <v>35</v>
      </c>
      <c r="M117" t="s">
        <v>36</v>
      </c>
      <c r="N117" t="s">
        <v>37</v>
      </c>
      <c r="O117" t="s">
        <v>38</v>
      </c>
      <c r="P117" t="s">
        <v>39</v>
      </c>
      <c r="Q117">
        <v>501</v>
      </c>
      <c r="R117" t="s">
        <v>40</v>
      </c>
      <c r="S117" t="s">
        <v>41</v>
      </c>
      <c r="T117" t="s">
        <v>37</v>
      </c>
      <c r="U117" t="str">
        <f t="shared" ref="U117:U123" si="15">"01"</f>
        <v>01</v>
      </c>
      <c r="V117" t="s">
        <v>141</v>
      </c>
      <c r="W117" t="str">
        <f t="shared" ref="W117:W123" si="16">"E4105"</f>
        <v>E4105</v>
      </c>
      <c r="X117" t="s">
        <v>141</v>
      </c>
      <c r="Y117" t="s">
        <v>44</v>
      </c>
      <c r="Z117" t="s">
        <v>45</v>
      </c>
      <c r="AA117" t="s">
        <v>65</v>
      </c>
      <c r="AB117">
        <v>0</v>
      </c>
      <c r="AC117">
        <v>0</v>
      </c>
      <c r="AD117">
        <v>0</v>
      </c>
      <c r="AE117">
        <v>-3124</v>
      </c>
    </row>
    <row r="118" spans="1:31" x14ac:dyDescent="0.25">
      <c r="A118" t="str">
        <f t="shared" si="9"/>
        <v>18</v>
      </c>
      <c r="B118" t="str">
        <f>"09"</f>
        <v>09</v>
      </c>
      <c r="C118" s="1">
        <v>43174.907569444447</v>
      </c>
      <c r="D118" t="str">
        <f t="shared" si="10"/>
        <v>9</v>
      </c>
      <c r="E118" t="s">
        <v>175</v>
      </c>
      <c r="H118" t="s">
        <v>129</v>
      </c>
      <c r="I118" s="2">
        <v>43182</v>
      </c>
      <c r="J118" t="s">
        <v>143</v>
      </c>
      <c r="K118" t="s">
        <v>34</v>
      </c>
      <c r="L118" t="s">
        <v>35</v>
      </c>
      <c r="M118" t="s">
        <v>36</v>
      </c>
      <c r="N118" t="s">
        <v>37</v>
      </c>
      <c r="O118" t="s">
        <v>38</v>
      </c>
      <c r="P118" t="s">
        <v>39</v>
      </c>
      <c r="Q118">
        <v>501</v>
      </c>
      <c r="R118" t="s">
        <v>40</v>
      </c>
      <c r="S118" t="s">
        <v>41</v>
      </c>
      <c r="T118" t="s">
        <v>37</v>
      </c>
      <c r="U118" t="str">
        <f t="shared" si="15"/>
        <v>01</v>
      </c>
      <c r="V118" t="s">
        <v>141</v>
      </c>
      <c r="W118" t="str">
        <f t="shared" si="16"/>
        <v>E4105</v>
      </c>
      <c r="X118" t="s">
        <v>141</v>
      </c>
      <c r="Y118" t="s">
        <v>44</v>
      </c>
      <c r="Z118" t="s">
        <v>45</v>
      </c>
      <c r="AA118" t="s">
        <v>46</v>
      </c>
      <c r="AB118">
        <v>0</v>
      </c>
      <c r="AC118">
        <v>0</v>
      </c>
      <c r="AD118">
        <v>3124</v>
      </c>
      <c r="AE118">
        <v>0</v>
      </c>
    </row>
    <row r="119" spans="1:31" x14ac:dyDescent="0.25">
      <c r="A119" t="str">
        <f t="shared" si="9"/>
        <v>18</v>
      </c>
      <c r="B119" t="str">
        <f>"10"</f>
        <v>10</v>
      </c>
      <c r="C119" s="1">
        <v>43202.902418981481</v>
      </c>
      <c r="D119" t="str">
        <f t="shared" si="10"/>
        <v>9</v>
      </c>
      <c r="E119" t="s">
        <v>176</v>
      </c>
      <c r="G119" t="s">
        <v>138</v>
      </c>
      <c r="H119" t="s">
        <v>145</v>
      </c>
      <c r="I119" s="2">
        <v>43202</v>
      </c>
      <c r="J119" t="s">
        <v>146</v>
      </c>
      <c r="K119" t="s">
        <v>34</v>
      </c>
      <c r="L119" t="s">
        <v>35</v>
      </c>
      <c r="M119" t="s">
        <v>36</v>
      </c>
      <c r="N119" t="s">
        <v>37</v>
      </c>
      <c r="O119" t="s">
        <v>38</v>
      </c>
      <c r="P119" t="s">
        <v>39</v>
      </c>
      <c r="Q119">
        <v>501</v>
      </c>
      <c r="R119" t="s">
        <v>40</v>
      </c>
      <c r="S119" t="s">
        <v>41</v>
      </c>
      <c r="T119" t="s">
        <v>37</v>
      </c>
      <c r="U119" t="str">
        <f t="shared" si="15"/>
        <v>01</v>
      </c>
      <c r="V119" t="s">
        <v>141</v>
      </c>
      <c r="W119" t="str">
        <f t="shared" si="16"/>
        <v>E4105</v>
      </c>
      <c r="X119" t="s">
        <v>141</v>
      </c>
      <c r="Y119" t="s">
        <v>44</v>
      </c>
      <c r="Z119" t="s">
        <v>45</v>
      </c>
      <c r="AA119" t="s">
        <v>65</v>
      </c>
      <c r="AB119">
        <v>0</v>
      </c>
      <c r="AC119">
        <v>0</v>
      </c>
      <c r="AD119">
        <v>0</v>
      </c>
      <c r="AE119">
        <v>-3124</v>
      </c>
    </row>
    <row r="120" spans="1:31" x14ac:dyDescent="0.25">
      <c r="A120" t="str">
        <f t="shared" si="9"/>
        <v>18</v>
      </c>
      <c r="B120" t="str">
        <f>"11"</f>
        <v>11</v>
      </c>
      <c r="C120" s="1">
        <v>43216.906122685185</v>
      </c>
      <c r="D120" t="str">
        <f t="shared" si="10"/>
        <v>9</v>
      </c>
      <c r="E120" t="s">
        <v>177</v>
      </c>
      <c r="H120" t="s">
        <v>131</v>
      </c>
      <c r="I120" s="2">
        <v>43224</v>
      </c>
      <c r="J120" t="s">
        <v>143</v>
      </c>
      <c r="K120" t="s">
        <v>34</v>
      </c>
      <c r="L120" t="s">
        <v>35</v>
      </c>
      <c r="M120" t="s">
        <v>36</v>
      </c>
      <c r="N120" t="s">
        <v>37</v>
      </c>
      <c r="O120" t="s">
        <v>38</v>
      </c>
      <c r="P120" t="s">
        <v>39</v>
      </c>
      <c r="Q120">
        <v>501</v>
      </c>
      <c r="R120" t="s">
        <v>40</v>
      </c>
      <c r="S120" t="s">
        <v>41</v>
      </c>
      <c r="T120" t="s">
        <v>37</v>
      </c>
      <c r="U120" t="str">
        <f t="shared" si="15"/>
        <v>01</v>
      </c>
      <c r="V120" t="s">
        <v>141</v>
      </c>
      <c r="W120" t="str">
        <f t="shared" si="16"/>
        <v>E4105</v>
      </c>
      <c r="X120" t="s">
        <v>141</v>
      </c>
      <c r="Y120" t="s">
        <v>44</v>
      </c>
      <c r="Z120" t="s">
        <v>45</v>
      </c>
      <c r="AA120" t="s">
        <v>46</v>
      </c>
      <c r="AB120">
        <v>0</v>
      </c>
      <c r="AC120">
        <v>0</v>
      </c>
      <c r="AD120">
        <v>2339.6</v>
      </c>
      <c r="AE120">
        <v>0</v>
      </c>
    </row>
    <row r="121" spans="1:31" x14ac:dyDescent="0.25">
      <c r="A121" t="str">
        <f t="shared" si="9"/>
        <v>18</v>
      </c>
      <c r="B121" t="str">
        <f>"10"</f>
        <v>10</v>
      </c>
      <c r="C121" s="1">
        <v>43216.904305555552</v>
      </c>
      <c r="D121" t="str">
        <f t="shared" si="10"/>
        <v>9</v>
      </c>
      <c r="E121" t="s">
        <v>178</v>
      </c>
      <c r="G121" t="s">
        <v>138</v>
      </c>
      <c r="H121" t="s">
        <v>145</v>
      </c>
      <c r="I121" s="2">
        <v>43216</v>
      </c>
      <c r="J121" t="s">
        <v>146</v>
      </c>
      <c r="K121" t="s">
        <v>34</v>
      </c>
      <c r="L121" t="s">
        <v>35</v>
      </c>
      <c r="M121" t="s">
        <v>36</v>
      </c>
      <c r="N121" t="s">
        <v>37</v>
      </c>
      <c r="O121" t="s">
        <v>38</v>
      </c>
      <c r="P121" t="s">
        <v>39</v>
      </c>
      <c r="Q121">
        <v>501</v>
      </c>
      <c r="R121" t="s">
        <v>40</v>
      </c>
      <c r="S121" t="s">
        <v>41</v>
      </c>
      <c r="T121" t="s">
        <v>37</v>
      </c>
      <c r="U121" t="str">
        <f t="shared" si="15"/>
        <v>01</v>
      </c>
      <c r="V121" t="s">
        <v>141</v>
      </c>
      <c r="W121" t="str">
        <f t="shared" si="16"/>
        <v>E4105</v>
      </c>
      <c r="X121" t="s">
        <v>141</v>
      </c>
      <c r="Y121" t="s">
        <v>44</v>
      </c>
      <c r="Z121" t="s">
        <v>45</v>
      </c>
      <c r="AA121" t="s">
        <v>65</v>
      </c>
      <c r="AB121">
        <v>0</v>
      </c>
      <c r="AC121">
        <v>0</v>
      </c>
      <c r="AD121">
        <v>0</v>
      </c>
      <c r="AE121">
        <v>-4300.6000000000004</v>
      </c>
    </row>
    <row r="122" spans="1:31" x14ac:dyDescent="0.25">
      <c r="A122" t="str">
        <f t="shared" si="9"/>
        <v>18</v>
      </c>
      <c r="B122" t="str">
        <f>"10"</f>
        <v>10</v>
      </c>
      <c r="C122" s="1">
        <v>43188.905671296299</v>
      </c>
      <c r="D122" t="str">
        <f t="shared" si="10"/>
        <v>9</v>
      </c>
      <c r="E122" t="s">
        <v>179</v>
      </c>
      <c r="H122" t="s">
        <v>133</v>
      </c>
      <c r="I122" s="2">
        <v>43196</v>
      </c>
      <c r="J122" t="s">
        <v>143</v>
      </c>
      <c r="K122" t="s">
        <v>34</v>
      </c>
      <c r="L122" t="s">
        <v>35</v>
      </c>
      <c r="M122" t="s">
        <v>36</v>
      </c>
      <c r="N122" t="s">
        <v>37</v>
      </c>
      <c r="O122" t="s">
        <v>38</v>
      </c>
      <c r="P122" t="s">
        <v>39</v>
      </c>
      <c r="Q122">
        <v>501</v>
      </c>
      <c r="R122" t="s">
        <v>40</v>
      </c>
      <c r="S122" t="s">
        <v>41</v>
      </c>
      <c r="T122" t="s">
        <v>37</v>
      </c>
      <c r="U122" t="str">
        <f t="shared" si="15"/>
        <v>01</v>
      </c>
      <c r="V122" t="s">
        <v>141</v>
      </c>
      <c r="W122" t="str">
        <f t="shared" si="16"/>
        <v>E4105</v>
      </c>
      <c r="X122" t="s">
        <v>141</v>
      </c>
      <c r="Y122" t="s">
        <v>44</v>
      </c>
      <c r="Z122" t="s">
        <v>45</v>
      </c>
      <c r="AA122" t="s">
        <v>46</v>
      </c>
      <c r="AB122">
        <v>0</v>
      </c>
      <c r="AC122">
        <v>0</v>
      </c>
      <c r="AD122">
        <v>3124</v>
      </c>
      <c r="AE122">
        <v>0</v>
      </c>
    </row>
    <row r="123" spans="1:31" x14ac:dyDescent="0.25">
      <c r="A123" t="str">
        <f t="shared" si="9"/>
        <v>18</v>
      </c>
      <c r="B123" t="str">
        <f>"09"</f>
        <v>09</v>
      </c>
      <c r="C123" s="1">
        <v>43188.90425925926</v>
      </c>
      <c r="D123" t="str">
        <f t="shared" si="10"/>
        <v>9</v>
      </c>
      <c r="E123" t="s">
        <v>180</v>
      </c>
      <c r="G123" t="s">
        <v>138</v>
      </c>
      <c r="H123" t="s">
        <v>145</v>
      </c>
      <c r="I123" s="2">
        <v>43188</v>
      </c>
      <c r="J123" t="s">
        <v>146</v>
      </c>
      <c r="K123" t="s">
        <v>34</v>
      </c>
      <c r="L123" t="s">
        <v>35</v>
      </c>
      <c r="M123" t="s">
        <v>36</v>
      </c>
      <c r="N123" t="s">
        <v>37</v>
      </c>
      <c r="O123" t="s">
        <v>38</v>
      </c>
      <c r="P123" t="s">
        <v>39</v>
      </c>
      <c r="Q123">
        <v>501</v>
      </c>
      <c r="R123" t="s">
        <v>40</v>
      </c>
      <c r="S123" t="s">
        <v>41</v>
      </c>
      <c r="T123" t="s">
        <v>37</v>
      </c>
      <c r="U123" t="str">
        <f t="shared" si="15"/>
        <v>01</v>
      </c>
      <c r="V123" t="s">
        <v>141</v>
      </c>
      <c r="W123" t="str">
        <f t="shared" si="16"/>
        <v>E4105</v>
      </c>
      <c r="X123" t="s">
        <v>141</v>
      </c>
      <c r="Y123" t="s">
        <v>44</v>
      </c>
      <c r="Z123" t="s">
        <v>45</v>
      </c>
      <c r="AA123" t="s">
        <v>65</v>
      </c>
      <c r="AB123">
        <v>0</v>
      </c>
      <c r="AC123">
        <v>0</v>
      </c>
      <c r="AD123">
        <v>0</v>
      </c>
      <c r="AE123">
        <v>-3124</v>
      </c>
    </row>
    <row r="124" spans="1:31" x14ac:dyDescent="0.25">
      <c r="A124" t="str">
        <f t="shared" si="9"/>
        <v>18</v>
      </c>
      <c r="B124" t="str">
        <f>"02"</f>
        <v>02</v>
      </c>
      <c r="C124" s="1">
        <v>42972.417812500003</v>
      </c>
      <c r="D124" t="str">
        <f t="shared" si="10"/>
        <v>9</v>
      </c>
      <c r="E124" t="s">
        <v>181</v>
      </c>
      <c r="H124" t="s">
        <v>182</v>
      </c>
      <c r="I124" s="2">
        <v>42970</v>
      </c>
      <c r="J124" t="s">
        <v>183</v>
      </c>
      <c r="K124" t="s">
        <v>34</v>
      </c>
      <c r="L124" t="s">
        <v>35</v>
      </c>
      <c r="M124" t="s">
        <v>36</v>
      </c>
      <c r="N124" t="s">
        <v>37</v>
      </c>
      <c r="O124" t="s">
        <v>38</v>
      </c>
      <c r="P124" t="s">
        <v>39</v>
      </c>
      <c r="Q124">
        <v>501</v>
      </c>
      <c r="R124" t="s">
        <v>40</v>
      </c>
      <c r="S124" t="s">
        <v>41</v>
      </c>
      <c r="T124" t="s">
        <v>37</v>
      </c>
      <c r="U124" t="str">
        <f t="shared" ref="U124:U155" si="17">"RV"</f>
        <v>RV</v>
      </c>
      <c r="V124" t="s">
        <v>184</v>
      </c>
      <c r="W124" t="str">
        <f t="shared" ref="W124:W155" si="18">"R3711E"</f>
        <v>R3711E</v>
      </c>
      <c r="X124" t="s">
        <v>185</v>
      </c>
      <c r="Y124" t="s">
        <v>186</v>
      </c>
      <c r="Z124" t="s">
        <v>187</v>
      </c>
      <c r="AA124" t="s">
        <v>46</v>
      </c>
      <c r="AB124">
        <v>0</v>
      </c>
      <c r="AC124">
        <v>0</v>
      </c>
      <c r="AD124">
        <v>688</v>
      </c>
      <c r="AE124">
        <v>0</v>
      </c>
    </row>
    <row r="125" spans="1:31" x14ac:dyDescent="0.25">
      <c r="A125" t="str">
        <f t="shared" si="9"/>
        <v>18</v>
      </c>
      <c r="B125" t="str">
        <f>"02"</f>
        <v>02</v>
      </c>
      <c r="C125" s="1">
        <v>42972.417812500003</v>
      </c>
      <c r="D125" t="str">
        <f t="shared" si="10"/>
        <v>9</v>
      </c>
      <c r="E125" t="s">
        <v>181</v>
      </c>
      <c r="H125" t="s">
        <v>188</v>
      </c>
      <c r="I125" s="2">
        <v>42970</v>
      </c>
      <c r="J125" t="s">
        <v>183</v>
      </c>
      <c r="K125" t="s">
        <v>34</v>
      </c>
      <c r="L125" t="s">
        <v>35</v>
      </c>
      <c r="M125" t="s">
        <v>36</v>
      </c>
      <c r="N125" t="s">
        <v>37</v>
      </c>
      <c r="O125" t="s">
        <v>38</v>
      </c>
      <c r="P125" t="s">
        <v>39</v>
      </c>
      <c r="Q125">
        <v>501</v>
      </c>
      <c r="R125" t="s">
        <v>40</v>
      </c>
      <c r="S125" t="s">
        <v>41</v>
      </c>
      <c r="T125" t="s">
        <v>37</v>
      </c>
      <c r="U125" t="str">
        <f t="shared" si="17"/>
        <v>RV</v>
      </c>
      <c r="V125" t="s">
        <v>184</v>
      </c>
      <c r="W125" t="str">
        <f t="shared" si="18"/>
        <v>R3711E</v>
      </c>
      <c r="X125" t="s">
        <v>185</v>
      </c>
      <c r="Y125" t="s">
        <v>186</v>
      </c>
      <c r="Z125" t="s">
        <v>187</v>
      </c>
      <c r="AA125" t="s">
        <v>46</v>
      </c>
      <c r="AB125">
        <v>0</v>
      </c>
      <c r="AC125">
        <v>0</v>
      </c>
      <c r="AD125">
        <v>840</v>
      </c>
      <c r="AE125">
        <v>0</v>
      </c>
    </row>
    <row r="126" spans="1:31" x14ac:dyDescent="0.25">
      <c r="A126" t="str">
        <f t="shared" si="9"/>
        <v>18</v>
      </c>
      <c r="B126" t="str">
        <f>"02"</f>
        <v>02</v>
      </c>
      <c r="C126" s="1">
        <v>42972.438726851855</v>
      </c>
      <c r="D126" t="str">
        <f t="shared" si="10"/>
        <v>9</v>
      </c>
      <c r="E126" t="s">
        <v>189</v>
      </c>
      <c r="H126" t="s">
        <v>190</v>
      </c>
      <c r="I126" s="2">
        <v>42970</v>
      </c>
      <c r="J126" t="s">
        <v>183</v>
      </c>
      <c r="K126" t="s">
        <v>34</v>
      </c>
      <c r="L126" t="s">
        <v>35</v>
      </c>
      <c r="M126" t="s">
        <v>36</v>
      </c>
      <c r="N126" t="s">
        <v>37</v>
      </c>
      <c r="O126" t="s">
        <v>38</v>
      </c>
      <c r="P126" t="s">
        <v>39</v>
      </c>
      <c r="Q126">
        <v>501</v>
      </c>
      <c r="R126" t="s">
        <v>40</v>
      </c>
      <c r="S126" t="s">
        <v>41</v>
      </c>
      <c r="T126" t="s">
        <v>37</v>
      </c>
      <c r="U126" t="str">
        <f t="shared" si="17"/>
        <v>RV</v>
      </c>
      <c r="V126" t="s">
        <v>184</v>
      </c>
      <c r="W126" t="str">
        <f t="shared" si="18"/>
        <v>R3711E</v>
      </c>
      <c r="X126" t="s">
        <v>185</v>
      </c>
      <c r="Y126" t="s">
        <v>186</v>
      </c>
      <c r="Z126" t="s">
        <v>187</v>
      </c>
      <c r="AA126" t="s">
        <v>46</v>
      </c>
      <c r="AB126">
        <v>0</v>
      </c>
      <c r="AC126">
        <v>0</v>
      </c>
      <c r="AD126">
        <v>3744</v>
      </c>
      <c r="AE126">
        <v>0</v>
      </c>
    </row>
    <row r="127" spans="1:31" x14ac:dyDescent="0.25">
      <c r="A127" t="str">
        <f t="shared" si="9"/>
        <v>18</v>
      </c>
      <c r="B127" t="str">
        <f>"02"</f>
        <v>02</v>
      </c>
      <c r="C127" s="1">
        <v>42972.438726851855</v>
      </c>
      <c r="D127" t="str">
        <f t="shared" si="10"/>
        <v>9</v>
      </c>
      <c r="E127" t="s">
        <v>189</v>
      </c>
      <c r="H127" t="s">
        <v>191</v>
      </c>
      <c r="I127" s="2">
        <v>42970</v>
      </c>
      <c r="J127" t="s">
        <v>183</v>
      </c>
      <c r="K127" t="s">
        <v>34</v>
      </c>
      <c r="L127" t="s">
        <v>35</v>
      </c>
      <c r="M127" t="s">
        <v>36</v>
      </c>
      <c r="N127" t="s">
        <v>37</v>
      </c>
      <c r="O127" t="s">
        <v>38</v>
      </c>
      <c r="P127" t="s">
        <v>39</v>
      </c>
      <c r="Q127">
        <v>501</v>
      </c>
      <c r="R127" t="s">
        <v>40</v>
      </c>
      <c r="S127" t="s">
        <v>41</v>
      </c>
      <c r="T127" t="s">
        <v>37</v>
      </c>
      <c r="U127" t="str">
        <f t="shared" si="17"/>
        <v>RV</v>
      </c>
      <c r="V127" t="s">
        <v>184</v>
      </c>
      <c r="W127" t="str">
        <f t="shared" si="18"/>
        <v>R3711E</v>
      </c>
      <c r="X127" t="s">
        <v>185</v>
      </c>
      <c r="Y127" t="s">
        <v>186</v>
      </c>
      <c r="Z127" t="s">
        <v>187</v>
      </c>
      <c r="AA127" t="s">
        <v>46</v>
      </c>
      <c r="AB127">
        <v>0</v>
      </c>
      <c r="AC127">
        <v>0</v>
      </c>
      <c r="AD127">
        <v>840</v>
      </c>
      <c r="AE127">
        <v>0</v>
      </c>
    </row>
    <row r="128" spans="1:31" x14ac:dyDescent="0.25">
      <c r="A128" t="str">
        <f t="shared" si="9"/>
        <v>18</v>
      </c>
      <c r="B128" t="str">
        <f>"02"</f>
        <v>02</v>
      </c>
      <c r="C128" s="1">
        <v>42972.438726851855</v>
      </c>
      <c r="D128" t="str">
        <f t="shared" si="10"/>
        <v>9</v>
      </c>
      <c r="E128" t="s">
        <v>189</v>
      </c>
      <c r="H128" t="s">
        <v>192</v>
      </c>
      <c r="I128" s="2">
        <v>42970</v>
      </c>
      <c r="J128" t="s">
        <v>183</v>
      </c>
      <c r="K128" t="s">
        <v>34</v>
      </c>
      <c r="L128" t="s">
        <v>35</v>
      </c>
      <c r="M128" t="s">
        <v>36</v>
      </c>
      <c r="N128" t="s">
        <v>37</v>
      </c>
      <c r="O128" t="s">
        <v>38</v>
      </c>
      <c r="P128" t="s">
        <v>39</v>
      </c>
      <c r="Q128">
        <v>501</v>
      </c>
      <c r="R128" t="s">
        <v>40</v>
      </c>
      <c r="S128" t="s">
        <v>41</v>
      </c>
      <c r="T128" t="s">
        <v>37</v>
      </c>
      <c r="U128" t="str">
        <f t="shared" si="17"/>
        <v>RV</v>
      </c>
      <c r="V128" t="s">
        <v>184</v>
      </c>
      <c r="W128" t="str">
        <f t="shared" si="18"/>
        <v>R3711E</v>
      </c>
      <c r="X128" t="s">
        <v>185</v>
      </c>
      <c r="Y128" t="s">
        <v>186</v>
      </c>
      <c r="Z128" t="s">
        <v>187</v>
      </c>
      <c r="AA128" t="s">
        <v>46</v>
      </c>
      <c r="AB128">
        <v>0</v>
      </c>
      <c r="AC128">
        <v>0</v>
      </c>
      <c r="AD128">
        <v>105</v>
      </c>
      <c r="AE128">
        <v>0</v>
      </c>
    </row>
    <row r="129" spans="1:31" x14ac:dyDescent="0.25">
      <c r="A129" t="str">
        <f t="shared" si="9"/>
        <v>18</v>
      </c>
      <c r="B129" t="str">
        <f>"04"</f>
        <v>04</v>
      </c>
      <c r="C129" s="1">
        <v>43006.905833333331</v>
      </c>
      <c r="D129" t="str">
        <f t="shared" si="10"/>
        <v>9</v>
      </c>
      <c r="E129" t="s">
        <v>49</v>
      </c>
      <c r="H129" t="s">
        <v>50</v>
      </c>
      <c r="I129" s="2">
        <v>43014</v>
      </c>
      <c r="J129" t="s">
        <v>183</v>
      </c>
      <c r="K129" t="s">
        <v>34</v>
      </c>
      <c r="L129" t="s">
        <v>35</v>
      </c>
      <c r="M129" t="s">
        <v>36</v>
      </c>
      <c r="N129" t="s">
        <v>37</v>
      </c>
      <c r="O129" t="s">
        <v>38</v>
      </c>
      <c r="P129" t="s">
        <v>39</v>
      </c>
      <c r="Q129">
        <v>501</v>
      </c>
      <c r="R129" t="s">
        <v>40</v>
      </c>
      <c r="S129" t="s">
        <v>41</v>
      </c>
      <c r="T129" t="s">
        <v>37</v>
      </c>
      <c r="U129" t="str">
        <f t="shared" si="17"/>
        <v>RV</v>
      </c>
      <c r="V129" t="s">
        <v>184</v>
      </c>
      <c r="W129" t="str">
        <f t="shared" si="18"/>
        <v>R3711E</v>
      </c>
      <c r="X129" t="s">
        <v>185</v>
      </c>
      <c r="Y129" t="s">
        <v>44</v>
      </c>
      <c r="Z129" t="s">
        <v>45</v>
      </c>
      <c r="AA129" t="s">
        <v>46</v>
      </c>
      <c r="AB129">
        <v>0</v>
      </c>
      <c r="AC129">
        <v>0</v>
      </c>
      <c r="AD129">
        <v>83.07</v>
      </c>
      <c r="AE129">
        <v>0</v>
      </c>
    </row>
    <row r="130" spans="1:31" x14ac:dyDescent="0.25">
      <c r="A130" t="str">
        <f t="shared" ref="A130:A193" si="19">"18"</f>
        <v>18</v>
      </c>
      <c r="B130" t="str">
        <f>"03"</f>
        <v>03</v>
      </c>
      <c r="C130" s="1">
        <v>42978.905949074076</v>
      </c>
      <c r="D130" t="str">
        <f t="shared" ref="D130:D193" si="20">"9"</f>
        <v>9</v>
      </c>
      <c r="E130" t="s">
        <v>142</v>
      </c>
      <c r="H130" t="s">
        <v>48</v>
      </c>
      <c r="I130" s="2">
        <v>42986</v>
      </c>
      <c r="J130" t="s">
        <v>183</v>
      </c>
      <c r="K130" t="s">
        <v>34</v>
      </c>
      <c r="L130" t="s">
        <v>35</v>
      </c>
      <c r="M130" t="s">
        <v>36</v>
      </c>
      <c r="N130" t="s">
        <v>37</v>
      </c>
      <c r="O130" t="s">
        <v>38</v>
      </c>
      <c r="P130" t="s">
        <v>39</v>
      </c>
      <c r="Q130">
        <v>501</v>
      </c>
      <c r="R130" t="s">
        <v>40</v>
      </c>
      <c r="S130" t="s">
        <v>41</v>
      </c>
      <c r="T130" t="s">
        <v>37</v>
      </c>
      <c r="U130" t="str">
        <f t="shared" si="17"/>
        <v>RV</v>
      </c>
      <c r="V130" t="s">
        <v>184</v>
      </c>
      <c r="W130" t="str">
        <f t="shared" si="18"/>
        <v>R3711E</v>
      </c>
      <c r="X130" t="s">
        <v>185</v>
      </c>
      <c r="Y130" t="s">
        <v>44</v>
      </c>
      <c r="Z130" t="s">
        <v>45</v>
      </c>
      <c r="AA130" t="s">
        <v>46</v>
      </c>
      <c r="AB130">
        <v>0</v>
      </c>
      <c r="AC130">
        <v>0</v>
      </c>
      <c r="AD130">
        <v>578.5</v>
      </c>
      <c r="AE130">
        <v>0</v>
      </c>
    </row>
    <row r="131" spans="1:31" x14ac:dyDescent="0.25">
      <c r="A131" t="str">
        <f t="shared" si="19"/>
        <v>18</v>
      </c>
      <c r="B131" t="str">
        <f>"03"</f>
        <v>03</v>
      </c>
      <c r="C131" s="1">
        <v>42978.909074074072</v>
      </c>
      <c r="D131" t="str">
        <f t="shared" si="20"/>
        <v>9</v>
      </c>
      <c r="E131" t="s">
        <v>47</v>
      </c>
      <c r="H131" t="s">
        <v>48</v>
      </c>
      <c r="I131" s="2">
        <v>42986</v>
      </c>
      <c r="J131" t="s">
        <v>183</v>
      </c>
      <c r="K131" t="s">
        <v>34</v>
      </c>
      <c r="L131" t="s">
        <v>35</v>
      </c>
      <c r="M131" t="s">
        <v>36</v>
      </c>
      <c r="N131" t="s">
        <v>37</v>
      </c>
      <c r="O131" t="s">
        <v>38</v>
      </c>
      <c r="P131" t="s">
        <v>39</v>
      </c>
      <c r="Q131">
        <v>501</v>
      </c>
      <c r="R131" t="s">
        <v>40</v>
      </c>
      <c r="S131" t="s">
        <v>41</v>
      </c>
      <c r="T131" t="s">
        <v>37</v>
      </c>
      <c r="U131" t="str">
        <f t="shared" si="17"/>
        <v>RV</v>
      </c>
      <c r="V131" t="s">
        <v>184</v>
      </c>
      <c r="W131" t="str">
        <f t="shared" si="18"/>
        <v>R3711E</v>
      </c>
      <c r="X131" t="s">
        <v>185</v>
      </c>
      <c r="Y131" t="s">
        <v>44</v>
      </c>
      <c r="Z131" t="s">
        <v>45</v>
      </c>
      <c r="AA131" t="s">
        <v>46</v>
      </c>
      <c r="AB131">
        <v>0</v>
      </c>
      <c r="AC131">
        <v>0</v>
      </c>
      <c r="AD131">
        <v>13.88</v>
      </c>
      <c r="AE131">
        <v>0</v>
      </c>
    </row>
    <row r="132" spans="1:31" x14ac:dyDescent="0.25">
      <c r="A132" t="str">
        <f t="shared" si="19"/>
        <v>18</v>
      </c>
      <c r="B132" t="str">
        <f>"04"</f>
        <v>04</v>
      </c>
      <c r="C132" s="1">
        <v>43006.902615740742</v>
      </c>
      <c r="D132" t="str">
        <f t="shared" si="20"/>
        <v>9</v>
      </c>
      <c r="E132" t="s">
        <v>147</v>
      </c>
      <c r="H132" t="s">
        <v>50</v>
      </c>
      <c r="I132" s="2">
        <v>43014</v>
      </c>
      <c r="J132" t="s">
        <v>183</v>
      </c>
      <c r="K132" t="s">
        <v>34</v>
      </c>
      <c r="L132" t="s">
        <v>35</v>
      </c>
      <c r="M132" t="s">
        <v>36</v>
      </c>
      <c r="N132" t="s">
        <v>37</v>
      </c>
      <c r="O132" t="s">
        <v>38</v>
      </c>
      <c r="P132" t="s">
        <v>39</v>
      </c>
      <c r="Q132">
        <v>501</v>
      </c>
      <c r="R132" t="s">
        <v>40</v>
      </c>
      <c r="S132" t="s">
        <v>41</v>
      </c>
      <c r="T132" t="s">
        <v>37</v>
      </c>
      <c r="U132" t="str">
        <f t="shared" si="17"/>
        <v>RV</v>
      </c>
      <c r="V132" t="s">
        <v>184</v>
      </c>
      <c r="W132" t="str">
        <f t="shared" si="18"/>
        <v>R3711E</v>
      </c>
      <c r="X132" t="s">
        <v>185</v>
      </c>
      <c r="Y132" t="s">
        <v>44</v>
      </c>
      <c r="Z132" t="s">
        <v>45</v>
      </c>
      <c r="AA132" t="s">
        <v>46</v>
      </c>
      <c r="AB132">
        <v>0</v>
      </c>
      <c r="AC132">
        <v>0</v>
      </c>
      <c r="AD132">
        <v>3460.94</v>
      </c>
      <c r="AE132">
        <v>0</v>
      </c>
    </row>
    <row r="133" spans="1:31" x14ac:dyDescent="0.25">
      <c r="A133" t="str">
        <f t="shared" si="19"/>
        <v>18</v>
      </c>
      <c r="B133" t="str">
        <f>"05"</f>
        <v>05</v>
      </c>
      <c r="C133" s="1">
        <v>43048.906192129631</v>
      </c>
      <c r="D133" t="str">
        <f t="shared" si="20"/>
        <v>9</v>
      </c>
      <c r="E133" t="s">
        <v>31</v>
      </c>
      <c r="H133" t="s">
        <v>32</v>
      </c>
      <c r="I133" s="2">
        <v>43056</v>
      </c>
      <c r="J133" t="s">
        <v>183</v>
      </c>
      <c r="K133" t="s">
        <v>34</v>
      </c>
      <c r="L133" t="s">
        <v>35</v>
      </c>
      <c r="M133" t="s">
        <v>36</v>
      </c>
      <c r="N133" t="s">
        <v>37</v>
      </c>
      <c r="O133" t="s">
        <v>38</v>
      </c>
      <c r="P133" t="s">
        <v>39</v>
      </c>
      <c r="Q133">
        <v>501</v>
      </c>
      <c r="R133" t="s">
        <v>40</v>
      </c>
      <c r="S133" t="s">
        <v>41</v>
      </c>
      <c r="T133" t="s">
        <v>37</v>
      </c>
      <c r="U133" t="str">
        <f t="shared" si="17"/>
        <v>RV</v>
      </c>
      <c r="V133" t="s">
        <v>184</v>
      </c>
      <c r="W133" t="str">
        <f t="shared" si="18"/>
        <v>R3711E</v>
      </c>
      <c r="X133" t="s">
        <v>185</v>
      </c>
      <c r="Y133" t="s">
        <v>44</v>
      </c>
      <c r="Z133" t="s">
        <v>45</v>
      </c>
      <c r="AA133" t="s">
        <v>46</v>
      </c>
      <c r="AB133">
        <v>0</v>
      </c>
      <c r="AC133">
        <v>0</v>
      </c>
      <c r="AD133">
        <v>83.07</v>
      </c>
      <c r="AE133">
        <v>0</v>
      </c>
    </row>
    <row r="134" spans="1:31" x14ac:dyDescent="0.25">
      <c r="A134" t="str">
        <f t="shared" si="19"/>
        <v>18</v>
      </c>
      <c r="B134" t="str">
        <f>"05"</f>
        <v>05</v>
      </c>
      <c r="C134" s="1">
        <v>43048.903032407405</v>
      </c>
      <c r="D134" t="str">
        <f t="shared" si="20"/>
        <v>9</v>
      </c>
      <c r="E134" t="s">
        <v>148</v>
      </c>
      <c r="H134" t="s">
        <v>32</v>
      </c>
      <c r="I134" s="2">
        <v>43056</v>
      </c>
      <c r="J134" t="s">
        <v>183</v>
      </c>
      <c r="K134" t="s">
        <v>34</v>
      </c>
      <c r="L134" t="s">
        <v>35</v>
      </c>
      <c r="M134" t="s">
        <v>36</v>
      </c>
      <c r="N134" t="s">
        <v>37</v>
      </c>
      <c r="O134" t="s">
        <v>38</v>
      </c>
      <c r="P134" t="s">
        <v>39</v>
      </c>
      <c r="Q134">
        <v>501</v>
      </c>
      <c r="R134" t="s">
        <v>40</v>
      </c>
      <c r="S134" t="s">
        <v>41</v>
      </c>
      <c r="T134" t="s">
        <v>37</v>
      </c>
      <c r="U134" t="str">
        <f t="shared" si="17"/>
        <v>RV</v>
      </c>
      <c r="V134" t="s">
        <v>184</v>
      </c>
      <c r="W134" t="str">
        <f t="shared" si="18"/>
        <v>R3711E</v>
      </c>
      <c r="X134" t="s">
        <v>185</v>
      </c>
      <c r="Y134" t="s">
        <v>44</v>
      </c>
      <c r="Z134" t="s">
        <v>45</v>
      </c>
      <c r="AA134" t="s">
        <v>46</v>
      </c>
      <c r="AB134">
        <v>0</v>
      </c>
      <c r="AC134">
        <v>0</v>
      </c>
      <c r="AD134">
        <v>3460.94</v>
      </c>
      <c r="AE134">
        <v>0</v>
      </c>
    </row>
    <row r="135" spans="1:31" x14ac:dyDescent="0.25">
      <c r="A135" t="str">
        <f t="shared" si="19"/>
        <v>18</v>
      </c>
      <c r="B135" t="str">
        <f>"05"</f>
        <v>05</v>
      </c>
      <c r="C135" s="1">
        <v>43034.907511574071</v>
      </c>
      <c r="D135" t="str">
        <f t="shared" si="20"/>
        <v>9</v>
      </c>
      <c r="E135" t="s">
        <v>61</v>
      </c>
      <c r="H135" t="s">
        <v>62</v>
      </c>
      <c r="I135" s="2">
        <v>43042</v>
      </c>
      <c r="J135" t="s">
        <v>183</v>
      </c>
      <c r="K135" t="s">
        <v>34</v>
      </c>
      <c r="L135" t="s">
        <v>35</v>
      </c>
      <c r="M135" t="s">
        <v>36</v>
      </c>
      <c r="N135" t="s">
        <v>37</v>
      </c>
      <c r="O135" t="s">
        <v>38</v>
      </c>
      <c r="P135" t="s">
        <v>39</v>
      </c>
      <c r="Q135">
        <v>501</v>
      </c>
      <c r="R135" t="s">
        <v>40</v>
      </c>
      <c r="S135" t="s">
        <v>41</v>
      </c>
      <c r="T135" t="s">
        <v>37</v>
      </c>
      <c r="U135" t="str">
        <f t="shared" si="17"/>
        <v>RV</v>
      </c>
      <c r="V135" t="s">
        <v>184</v>
      </c>
      <c r="W135" t="str">
        <f t="shared" si="18"/>
        <v>R3711E</v>
      </c>
      <c r="X135" t="s">
        <v>185</v>
      </c>
      <c r="Y135" t="s">
        <v>44</v>
      </c>
      <c r="Z135" t="s">
        <v>45</v>
      </c>
      <c r="AA135" t="s">
        <v>46</v>
      </c>
      <c r="AB135">
        <v>0</v>
      </c>
      <c r="AC135">
        <v>0</v>
      </c>
      <c r="AD135">
        <v>83.07</v>
      </c>
      <c r="AE135">
        <v>0</v>
      </c>
    </row>
    <row r="136" spans="1:31" x14ac:dyDescent="0.25">
      <c r="A136" t="str">
        <f t="shared" si="19"/>
        <v>18</v>
      </c>
      <c r="B136" t="str">
        <f>"05"</f>
        <v>05</v>
      </c>
      <c r="C136" s="1">
        <v>43034.904120370367</v>
      </c>
      <c r="D136" t="str">
        <f t="shared" si="20"/>
        <v>9</v>
      </c>
      <c r="E136" t="s">
        <v>151</v>
      </c>
      <c r="H136" t="s">
        <v>62</v>
      </c>
      <c r="I136" s="2">
        <v>43042</v>
      </c>
      <c r="J136" t="s">
        <v>183</v>
      </c>
      <c r="K136" t="s">
        <v>34</v>
      </c>
      <c r="L136" t="s">
        <v>35</v>
      </c>
      <c r="M136" t="s">
        <v>36</v>
      </c>
      <c r="N136" t="s">
        <v>37</v>
      </c>
      <c r="O136" t="s">
        <v>38</v>
      </c>
      <c r="P136" t="s">
        <v>39</v>
      </c>
      <c r="Q136">
        <v>501</v>
      </c>
      <c r="R136" t="s">
        <v>40</v>
      </c>
      <c r="S136" t="s">
        <v>41</v>
      </c>
      <c r="T136" t="s">
        <v>37</v>
      </c>
      <c r="U136" t="str">
        <f t="shared" si="17"/>
        <v>RV</v>
      </c>
      <c r="V136" t="s">
        <v>184</v>
      </c>
      <c r="W136" t="str">
        <f t="shared" si="18"/>
        <v>R3711E</v>
      </c>
      <c r="X136" t="s">
        <v>185</v>
      </c>
      <c r="Y136" t="s">
        <v>44</v>
      </c>
      <c r="Z136" t="s">
        <v>45</v>
      </c>
      <c r="AA136" t="s">
        <v>46</v>
      </c>
      <c r="AB136">
        <v>0</v>
      </c>
      <c r="AC136">
        <v>0</v>
      </c>
      <c r="AD136">
        <v>3460.94</v>
      </c>
      <c r="AE136">
        <v>0</v>
      </c>
    </row>
    <row r="137" spans="1:31" x14ac:dyDescent="0.25">
      <c r="A137" t="str">
        <f t="shared" si="19"/>
        <v>18</v>
      </c>
      <c r="B137" t="str">
        <f>"04"</f>
        <v>04</v>
      </c>
      <c r="C137" s="1">
        <v>43020.905104166668</v>
      </c>
      <c r="D137" t="str">
        <f t="shared" si="20"/>
        <v>9</v>
      </c>
      <c r="E137" t="s">
        <v>154</v>
      </c>
      <c r="H137" t="s">
        <v>52</v>
      </c>
      <c r="I137" s="2">
        <v>43028</v>
      </c>
      <c r="J137" t="s">
        <v>183</v>
      </c>
      <c r="K137" t="s">
        <v>34</v>
      </c>
      <c r="L137" t="s">
        <v>35</v>
      </c>
      <c r="M137" t="s">
        <v>36</v>
      </c>
      <c r="N137" t="s">
        <v>37</v>
      </c>
      <c r="O137" t="s">
        <v>38</v>
      </c>
      <c r="P137" t="s">
        <v>39</v>
      </c>
      <c r="Q137">
        <v>501</v>
      </c>
      <c r="R137" t="s">
        <v>40</v>
      </c>
      <c r="S137" t="s">
        <v>41</v>
      </c>
      <c r="T137" t="s">
        <v>37</v>
      </c>
      <c r="U137" t="str">
        <f t="shared" si="17"/>
        <v>RV</v>
      </c>
      <c r="V137" t="s">
        <v>184</v>
      </c>
      <c r="W137" t="str">
        <f t="shared" si="18"/>
        <v>R3711E</v>
      </c>
      <c r="X137" t="s">
        <v>185</v>
      </c>
      <c r="Y137" t="s">
        <v>44</v>
      </c>
      <c r="Z137" t="s">
        <v>45</v>
      </c>
      <c r="AA137" t="s">
        <v>46</v>
      </c>
      <c r="AB137">
        <v>0</v>
      </c>
      <c r="AC137">
        <v>0</v>
      </c>
      <c r="AD137">
        <v>3460.94</v>
      </c>
      <c r="AE137">
        <v>0</v>
      </c>
    </row>
    <row r="138" spans="1:31" x14ac:dyDescent="0.25">
      <c r="A138" t="str">
        <f t="shared" si="19"/>
        <v>18</v>
      </c>
      <c r="B138" t="str">
        <f t="shared" ref="B138:B144" si="21">"03"</f>
        <v>03</v>
      </c>
      <c r="C138" s="1">
        <v>43000.376099537039</v>
      </c>
      <c r="D138" t="str">
        <f t="shared" si="20"/>
        <v>9</v>
      </c>
      <c r="E138" t="s">
        <v>193</v>
      </c>
      <c r="H138" t="s">
        <v>194</v>
      </c>
      <c r="I138" s="2">
        <v>42999</v>
      </c>
      <c r="J138" t="s">
        <v>183</v>
      </c>
      <c r="K138" t="s">
        <v>34</v>
      </c>
      <c r="L138" t="s">
        <v>35</v>
      </c>
      <c r="M138" t="s">
        <v>36</v>
      </c>
      <c r="N138" t="s">
        <v>37</v>
      </c>
      <c r="O138" t="s">
        <v>38</v>
      </c>
      <c r="P138" t="s">
        <v>39</v>
      </c>
      <c r="Q138">
        <v>501</v>
      </c>
      <c r="R138" t="s">
        <v>40</v>
      </c>
      <c r="S138" t="s">
        <v>41</v>
      </c>
      <c r="T138" t="s">
        <v>37</v>
      </c>
      <c r="U138" t="str">
        <f t="shared" si="17"/>
        <v>RV</v>
      </c>
      <c r="V138" t="s">
        <v>184</v>
      </c>
      <c r="W138" t="str">
        <f t="shared" si="18"/>
        <v>R3711E</v>
      </c>
      <c r="X138" t="s">
        <v>185</v>
      </c>
      <c r="Y138" t="s">
        <v>186</v>
      </c>
      <c r="Z138" t="s">
        <v>187</v>
      </c>
      <c r="AA138" t="s">
        <v>46</v>
      </c>
      <c r="AB138">
        <v>0</v>
      </c>
      <c r="AC138">
        <v>0</v>
      </c>
      <c r="AD138">
        <v>688</v>
      </c>
      <c r="AE138">
        <v>0</v>
      </c>
    </row>
    <row r="139" spans="1:31" x14ac:dyDescent="0.25">
      <c r="A139" t="str">
        <f t="shared" si="19"/>
        <v>18</v>
      </c>
      <c r="B139" t="str">
        <f t="shared" si="21"/>
        <v>03</v>
      </c>
      <c r="C139" s="1">
        <v>43000.376099537039</v>
      </c>
      <c r="D139" t="str">
        <f t="shared" si="20"/>
        <v>9</v>
      </c>
      <c r="E139" t="s">
        <v>193</v>
      </c>
      <c r="H139" t="s">
        <v>195</v>
      </c>
      <c r="I139" s="2">
        <v>42999</v>
      </c>
      <c r="J139" t="s">
        <v>183</v>
      </c>
      <c r="K139" t="s">
        <v>34</v>
      </c>
      <c r="L139" t="s">
        <v>35</v>
      </c>
      <c r="M139" t="s">
        <v>36</v>
      </c>
      <c r="N139" t="s">
        <v>37</v>
      </c>
      <c r="O139" t="s">
        <v>38</v>
      </c>
      <c r="P139" t="s">
        <v>39</v>
      </c>
      <c r="Q139">
        <v>501</v>
      </c>
      <c r="R139" t="s">
        <v>40</v>
      </c>
      <c r="S139" t="s">
        <v>41</v>
      </c>
      <c r="T139" t="s">
        <v>37</v>
      </c>
      <c r="U139" t="str">
        <f t="shared" si="17"/>
        <v>RV</v>
      </c>
      <c r="V139" t="s">
        <v>184</v>
      </c>
      <c r="W139" t="str">
        <f t="shared" si="18"/>
        <v>R3711E</v>
      </c>
      <c r="X139" t="s">
        <v>185</v>
      </c>
      <c r="Y139" t="s">
        <v>186</v>
      </c>
      <c r="Z139" t="s">
        <v>187</v>
      </c>
      <c r="AA139" t="s">
        <v>46</v>
      </c>
      <c r="AB139">
        <v>0</v>
      </c>
      <c r="AC139">
        <v>0</v>
      </c>
      <c r="AD139">
        <v>3744</v>
      </c>
      <c r="AE139">
        <v>0</v>
      </c>
    </row>
    <row r="140" spans="1:31" x14ac:dyDescent="0.25">
      <c r="A140" t="str">
        <f t="shared" si="19"/>
        <v>18</v>
      </c>
      <c r="B140" t="str">
        <f t="shared" si="21"/>
        <v>03</v>
      </c>
      <c r="C140" s="1">
        <v>43000.376099537039</v>
      </c>
      <c r="D140" t="str">
        <f t="shared" si="20"/>
        <v>9</v>
      </c>
      <c r="E140" t="s">
        <v>193</v>
      </c>
      <c r="H140" t="s">
        <v>196</v>
      </c>
      <c r="I140" s="2">
        <v>42999</v>
      </c>
      <c r="J140" t="s">
        <v>183</v>
      </c>
      <c r="K140" t="s">
        <v>34</v>
      </c>
      <c r="L140" t="s">
        <v>35</v>
      </c>
      <c r="M140" t="s">
        <v>36</v>
      </c>
      <c r="N140" t="s">
        <v>37</v>
      </c>
      <c r="O140" t="s">
        <v>38</v>
      </c>
      <c r="P140" t="s">
        <v>39</v>
      </c>
      <c r="Q140">
        <v>501</v>
      </c>
      <c r="R140" t="s">
        <v>40</v>
      </c>
      <c r="S140" t="s">
        <v>41</v>
      </c>
      <c r="T140" t="s">
        <v>37</v>
      </c>
      <c r="U140" t="str">
        <f t="shared" si="17"/>
        <v>RV</v>
      </c>
      <c r="V140" t="s">
        <v>184</v>
      </c>
      <c r="W140" t="str">
        <f t="shared" si="18"/>
        <v>R3711E</v>
      </c>
      <c r="X140" t="s">
        <v>185</v>
      </c>
      <c r="Y140" t="s">
        <v>186</v>
      </c>
      <c r="Z140" t="s">
        <v>187</v>
      </c>
      <c r="AA140" t="s">
        <v>46</v>
      </c>
      <c r="AB140">
        <v>0</v>
      </c>
      <c r="AC140">
        <v>0</v>
      </c>
      <c r="AD140">
        <v>35</v>
      </c>
      <c r="AE140">
        <v>0</v>
      </c>
    </row>
    <row r="141" spans="1:31" x14ac:dyDescent="0.25">
      <c r="A141" t="str">
        <f t="shared" si="19"/>
        <v>18</v>
      </c>
      <c r="B141" t="str">
        <f t="shared" si="21"/>
        <v>03</v>
      </c>
      <c r="C141" s="1">
        <v>43000.376111111109</v>
      </c>
      <c r="D141" t="str">
        <f t="shared" si="20"/>
        <v>9</v>
      </c>
      <c r="E141" t="s">
        <v>193</v>
      </c>
      <c r="H141" t="s">
        <v>197</v>
      </c>
      <c r="I141" s="2">
        <v>42999</v>
      </c>
      <c r="J141" t="s">
        <v>183</v>
      </c>
      <c r="K141" t="s">
        <v>34</v>
      </c>
      <c r="L141" t="s">
        <v>35</v>
      </c>
      <c r="M141" t="s">
        <v>36</v>
      </c>
      <c r="N141" t="s">
        <v>37</v>
      </c>
      <c r="O141" t="s">
        <v>38</v>
      </c>
      <c r="P141" t="s">
        <v>39</v>
      </c>
      <c r="Q141">
        <v>501</v>
      </c>
      <c r="R141" t="s">
        <v>40</v>
      </c>
      <c r="S141" t="s">
        <v>41</v>
      </c>
      <c r="T141" t="s">
        <v>37</v>
      </c>
      <c r="U141" t="str">
        <f t="shared" si="17"/>
        <v>RV</v>
      </c>
      <c r="V141" t="s">
        <v>184</v>
      </c>
      <c r="W141" t="str">
        <f t="shared" si="18"/>
        <v>R3711E</v>
      </c>
      <c r="X141" t="s">
        <v>185</v>
      </c>
      <c r="Y141" t="s">
        <v>186</v>
      </c>
      <c r="Z141" t="s">
        <v>187</v>
      </c>
      <c r="AA141" t="s">
        <v>46</v>
      </c>
      <c r="AB141">
        <v>0</v>
      </c>
      <c r="AC141">
        <v>0</v>
      </c>
      <c r="AD141">
        <v>840</v>
      </c>
      <c r="AE141">
        <v>0</v>
      </c>
    </row>
    <row r="142" spans="1:31" x14ac:dyDescent="0.25">
      <c r="A142" t="str">
        <f t="shared" si="19"/>
        <v>18</v>
      </c>
      <c r="B142" t="str">
        <f t="shared" si="21"/>
        <v>03</v>
      </c>
      <c r="C142" s="1">
        <v>43000.376111111109</v>
      </c>
      <c r="D142" t="str">
        <f t="shared" si="20"/>
        <v>9</v>
      </c>
      <c r="E142" t="s">
        <v>193</v>
      </c>
      <c r="H142" t="s">
        <v>198</v>
      </c>
      <c r="I142" s="2">
        <v>42999</v>
      </c>
      <c r="J142" t="s">
        <v>183</v>
      </c>
      <c r="K142" t="s">
        <v>34</v>
      </c>
      <c r="L142" t="s">
        <v>35</v>
      </c>
      <c r="M142" t="s">
        <v>36</v>
      </c>
      <c r="N142" t="s">
        <v>37</v>
      </c>
      <c r="O142" t="s">
        <v>38</v>
      </c>
      <c r="P142" t="s">
        <v>39</v>
      </c>
      <c r="Q142">
        <v>501</v>
      </c>
      <c r="R142" t="s">
        <v>40</v>
      </c>
      <c r="S142" t="s">
        <v>41</v>
      </c>
      <c r="T142" t="s">
        <v>37</v>
      </c>
      <c r="U142" t="str">
        <f t="shared" si="17"/>
        <v>RV</v>
      </c>
      <c r="V142" t="s">
        <v>184</v>
      </c>
      <c r="W142" t="str">
        <f t="shared" si="18"/>
        <v>R3711E</v>
      </c>
      <c r="X142" t="s">
        <v>185</v>
      </c>
      <c r="Y142" t="s">
        <v>186</v>
      </c>
      <c r="Z142" t="s">
        <v>187</v>
      </c>
      <c r="AA142" t="s">
        <v>46</v>
      </c>
      <c r="AB142">
        <v>0</v>
      </c>
      <c r="AC142">
        <v>0</v>
      </c>
      <c r="AD142">
        <v>105</v>
      </c>
      <c r="AE142">
        <v>0</v>
      </c>
    </row>
    <row r="143" spans="1:31" x14ac:dyDescent="0.25">
      <c r="A143" t="str">
        <f t="shared" si="19"/>
        <v>18</v>
      </c>
      <c r="B143" t="str">
        <f t="shared" si="21"/>
        <v>03</v>
      </c>
      <c r="C143" s="1">
        <v>42992.906504629631</v>
      </c>
      <c r="D143" t="str">
        <f t="shared" si="20"/>
        <v>9</v>
      </c>
      <c r="E143" t="s">
        <v>53</v>
      </c>
      <c r="H143" t="s">
        <v>54</v>
      </c>
      <c r="I143" s="2">
        <v>43000</v>
      </c>
      <c r="J143" t="s">
        <v>183</v>
      </c>
      <c r="K143" t="s">
        <v>34</v>
      </c>
      <c r="L143" t="s">
        <v>35</v>
      </c>
      <c r="M143" t="s">
        <v>36</v>
      </c>
      <c r="N143" t="s">
        <v>37</v>
      </c>
      <c r="O143" t="s">
        <v>38</v>
      </c>
      <c r="P143" t="s">
        <v>39</v>
      </c>
      <c r="Q143">
        <v>501</v>
      </c>
      <c r="R143" t="s">
        <v>40</v>
      </c>
      <c r="S143" t="s">
        <v>41</v>
      </c>
      <c r="T143" t="s">
        <v>37</v>
      </c>
      <c r="U143" t="str">
        <f t="shared" si="17"/>
        <v>RV</v>
      </c>
      <c r="V143" t="s">
        <v>184</v>
      </c>
      <c r="W143" t="str">
        <f t="shared" si="18"/>
        <v>R3711E</v>
      </c>
      <c r="X143" t="s">
        <v>185</v>
      </c>
      <c r="Y143" t="s">
        <v>44</v>
      </c>
      <c r="Z143" t="s">
        <v>45</v>
      </c>
      <c r="AA143" t="s">
        <v>46</v>
      </c>
      <c r="AB143">
        <v>0</v>
      </c>
      <c r="AC143">
        <v>0</v>
      </c>
      <c r="AD143">
        <v>80.430000000000007</v>
      </c>
      <c r="AE143">
        <v>0</v>
      </c>
    </row>
    <row r="144" spans="1:31" x14ac:dyDescent="0.25">
      <c r="A144" t="str">
        <f t="shared" si="19"/>
        <v>18</v>
      </c>
      <c r="B144" t="str">
        <f t="shared" si="21"/>
        <v>03</v>
      </c>
      <c r="C144" s="1">
        <v>42992.903217592589</v>
      </c>
      <c r="D144" t="str">
        <f t="shared" si="20"/>
        <v>9</v>
      </c>
      <c r="E144" t="s">
        <v>155</v>
      </c>
      <c r="H144" t="s">
        <v>54</v>
      </c>
      <c r="I144" s="2">
        <v>43000</v>
      </c>
      <c r="J144" t="s">
        <v>183</v>
      </c>
      <c r="K144" t="s">
        <v>34</v>
      </c>
      <c r="L144" t="s">
        <v>35</v>
      </c>
      <c r="M144" t="s">
        <v>36</v>
      </c>
      <c r="N144" t="s">
        <v>37</v>
      </c>
      <c r="O144" t="s">
        <v>38</v>
      </c>
      <c r="P144" t="s">
        <v>39</v>
      </c>
      <c r="Q144">
        <v>501</v>
      </c>
      <c r="R144" t="s">
        <v>40</v>
      </c>
      <c r="S144" t="s">
        <v>41</v>
      </c>
      <c r="T144" t="s">
        <v>37</v>
      </c>
      <c r="U144" t="str">
        <f t="shared" si="17"/>
        <v>RV</v>
      </c>
      <c r="V144" t="s">
        <v>184</v>
      </c>
      <c r="W144" t="str">
        <f t="shared" si="18"/>
        <v>R3711E</v>
      </c>
      <c r="X144" t="s">
        <v>185</v>
      </c>
      <c r="Y144" t="s">
        <v>44</v>
      </c>
      <c r="Z144" t="s">
        <v>45</v>
      </c>
      <c r="AA144" t="s">
        <v>46</v>
      </c>
      <c r="AB144">
        <v>0</v>
      </c>
      <c r="AC144">
        <v>0</v>
      </c>
      <c r="AD144">
        <v>3351.26</v>
      </c>
      <c r="AE144">
        <v>0</v>
      </c>
    </row>
    <row r="145" spans="1:31" x14ac:dyDescent="0.25">
      <c r="A145" t="str">
        <f t="shared" si="19"/>
        <v>18</v>
      </c>
      <c r="B145" t="str">
        <f>"06"</f>
        <v>06</v>
      </c>
      <c r="C145" s="1">
        <v>43061.906446759262</v>
      </c>
      <c r="D145" t="str">
        <f t="shared" si="20"/>
        <v>9</v>
      </c>
      <c r="E145" t="s">
        <v>55</v>
      </c>
      <c r="H145" t="s">
        <v>56</v>
      </c>
      <c r="I145" s="2">
        <v>43070</v>
      </c>
      <c r="J145" t="s">
        <v>183</v>
      </c>
      <c r="K145" t="s">
        <v>34</v>
      </c>
      <c r="L145" t="s">
        <v>35</v>
      </c>
      <c r="M145" t="s">
        <v>36</v>
      </c>
      <c r="N145" t="s">
        <v>37</v>
      </c>
      <c r="O145" t="s">
        <v>38</v>
      </c>
      <c r="P145" t="s">
        <v>39</v>
      </c>
      <c r="Q145">
        <v>501</v>
      </c>
      <c r="R145" t="s">
        <v>40</v>
      </c>
      <c r="S145" t="s">
        <v>41</v>
      </c>
      <c r="T145" t="s">
        <v>37</v>
      </c>
      <c r="U145" t="str">
        <f t="shared" si="17"/>
        <v>RV</v>
      </c>
      <c r="V145" t="s">
        <v>184</v>
      </c>
      <c r="W145" t="str">
        <f t="shared" si="18"/>
        <v>R3711E</v>
      </c>
      <c r="X145" t="s">
        <v>185</v>
      </c>
      <c r="Y145" t="s">
        <v>44</v>
      </c>
      <c r="Z145" t="s">
        <v>45</v>
      </c>
      <c r="AA145" t="s">
        <v>46</v>
      </c>
      <c r="AB145">
        <v>0</v>
      </c>
      <c r="AC145">
        <v>0</v>
      </c>
      <c r="AD145">
        <v>83.07</v>
      </c>
      <c r="AE145">
        <v>0</v>
      </c>
    </row>
    <row r="146" spans="1:31" x14ac:dyDescent="0.25">
      <c r="A146" t="str">
        <f t="shared" si="19"/>
        <v>18</v>
      </c>
      <c r="B146" t="str">
        <f>"06"</f>
        <v>06</v>
      </c>
      <c r="C146" s="1">
        <v>43061.903067129628</v>
      </c>
      <c r="D146" t="str">
        <f t="shared" si="20"/>
        <v>9</v>
      </c>
      <c r="E146" t="s">
        <v>157</v>
      </c>
      <c r="H146" t="s">
        <v>56</v>
      </c>
      <c r="I146" s="2">
        <v>43070</v>
      </c>
      <c r="J146" t="s">
        <v>183</v>
      </c>
      <c r="K146" t="s">
        <v>34</v>
      </c>
      <c r="L146" t="s">
        <v>35</v>
      </c>
      <c r="M146" t="s">
        <v>36</v>
      </c>
      <c r="N146" t="s">
        <v>37</v>
      </c>
      <c r="O146" t="s">
        <v>38</v>
      </c>
      <c r="P146" t="s">
        <v>39</v>
      </c>
      <c r="Q146">
        <v>501</v>
      </c>
      <c r="R146" t="s">
        <v>40</v>
      </c>
      <c r="S146" t="s">
        <v>41</v>
      </c>
      <c r="T146" t="s">
        <v>37</v>
      </c>
      <c r="U146" t="str">
        <f t="shared" si="17"/>
        <v>RV</v>
      </c>
      <c r="V146" t="s">
        <v>184</v>
      </c>
      <c r="W146" t="str">
        <f t="shared" si="18"/>
        <v>R3711E</v>
      </c>
      <c r="X146" t="s">
        <v>185</v>
      </c>
      <c r="Y146" t="s">
        <v>44</v>
      </c>
      <c r="Z146" t="s">
        <v>45</v>
      </c>
      <c r="AA146" t="s">
        <v>46</v>
      </c>
      <c r="AB146">
        <v>0</v>
      </c>
      <c r="AC146">
        <v>0</v>
      </c>
      <c r="AD146">
        <v>3460.94</v>
      </c>
      <c r="AE146">
        <v>0</v>
      </c>
    </row>
    <row r="147" spans="1:31" x14ac:dyDescent="0.25">
      <c r="A147" t="str">
        <f t="shared" si="19"/>
        <v>18</v>
      </c>
      <c r="B147" t="str">
        <f>"06"</f>
        <v>06</v>
      </c>
      <c r="C147" s="1">
        <v>43090.59443287037</v>
      </c>
      <c r="D147" t="str">
        <f t="shared" si="20"/>
        <v>9</v>
      </c>
      <c r="E147" t="s">
        <v>57</v>
      </c>
      <c r="H147" t="s">
        <v>58</v>
      </c>
      <c r="I147" s="2">
        <v>43098</v>
      </c>
      <c r="J147" t="s">
        <v>183</v>
      </c>
      <c r="K147" t="s">
        <v>34</v>
      </c>
      <c r="L147" t="s">
        <v>35</v>
      </c>
      <c r="M147" t="s">
        <v>36</v>
      </c>
      <c r="N147" t="s">
        <v>37</v>
      </c>
      <c r="O147" t="s">
        <v>38</v>
      </c>
      <c r="P147" t="s">
        <v>39</v>
      </c>
      <c r="Q147">
        <v>501</v>
      </c>
      <c r="R147" t="s">
        <v>40</v>
      </c>
      <c r="S147" t="s">
        <v>41</v>
      </c>
      <c r="T147" t="s">
        <v>37</v>
      </c>
      <c r="U147" t="str">
        <f t="shared" si="17"/>
        <v>RV</v>
      </c>
      <c r="V147" t="s">
        <v>184</v>
      </c>
      <c r="W147" t="str">
        <f t="shared" si="18"/>
        <v>R3711E</v>
      </c>
      <c r="X147" t="s">
        <v>185</v>
      </c>
      <c r="Y147" t="s">
        <v>44</v>
      </c>
      <c r="Z147" t="s">
        <v>45</v>
      </c>
      <c r="AA147" t="s">
        <v>46</v>
      </c>
      <c r="AB147">
        <v>0</v>
      </c>
      <c r="AC147">
        <v>0</v>
      </c>
      <c r="AD147">
        <v>83.07</v>
      </c>
      <c r="AE147">
        <v>0</v>
      </c>
    </row>
    <row r="148" spans="1:31" x14ac:dyDescent="0.25">
      <c r="A148" t="str">
        <f t="shared" si="19"/>
        <v>18</v>
      </c>
      <c r="B148" t="str">
        <f>"06"</f>
        <v>06</v>
      </c>
      <c r="C148" s="1">
        <v>43076.904675925929</v>
      </c>
      <c r="D148" t="str">
        <f t="shared" si="20"/>
        <v>9</v>
      </c>
      <c r="E148" t="s">
        <v>160</v>
      </c>
      <c r="H148" t="s">
        <v>60</v>
      </c>
      <c r="I148" s="2">
        <v>43084</v>
      </c>
      <c r="J148" t="s">
        <v>183</v>
      </c>
      <c r="K148" t="s">
        <v>34</v>
      </c>
      <c r="L148" t="s">
        <v>35</v>
      </c>
      <c r="M148" t="s">
        <v>36</v>
      </c>
      <c r="N148" t="s">
        <v>37</v>
      </c>
      <c r="O148" t="s">
        <v>38</v>
      </c>
      <c r="P148" t="s">
        <v>39</v>
      </c>
      <c r="Q148">
        <v>501</v>
      </c>
      <c r="R148" t="s">
        <v>40</v>
      </c>
      <c r="S148" t="s">
        <v>41</v>
      </c>
      <c r="T148" t="s">
        <v>37</v>
      </c>
      <c r="U148" t="str">
        <f t="shared" si="17"/>
        <v>RV</v>
      </c>
      <c r="V148" t="s">
        <v>184</v>
      </c>
      <c r="W148" t="str">
        <f t="shared" si="18"/>
        <v>R3711E</v>
      </c>
      <c r="X148" t="s">
        <v>185</v>
      </c>
      <c r="Y148" t="s">
        <v>44</v>
      </c>
      <c r="Z148" t="s">
        <v>45</v>
      </c>
      <c r="AA148" t="s">
        <v>46</v>
      </c>
      <c r="AB148">
        <v>0</v>
      </c>
      <c r="AC148">
        <v>0</v>
      </c>
      <c r="AD148">
        <v>3460.94</v>
      </c>
      <c r="AE148">
        <v>0</v>
      </c>
    </row>
    <row r="149" spans="1:31" x14ac:dyDescent="0.25">
      <c r="A149" t="str">
        <f t="shared" si="19"/>
        <v>18</v>
      </c>
      <c r="B149" t="str">
        <f>"06"</f>
        <v>06</v>
      </c>
      <c r="C149" s="1">
        <v>43076.907708333332</v>
      </c>
      <c r="D149" t="str">
        <f t="shared" si="20"/>
        <v>9</v>
      </c>
      <c r="E149" t="s">
        <v>59</v>
      </c>
      <c r="H149" t="s">
        <v>60</v>
      </c>
      <c r="I149" s="2">
        <v>43084</v>
      </c>
      <c r="J149" t="s">
        <v>183</v>
      </c>
      <c r="K149" t="s">
        <v>34</v>
      </c>
      <c r="L149" t="s">
        <v>35</v>
      </c>
      <c r="M149" t="s">
        <v>36</v>
      </c>
      <c r="N149" t="s">
        <v>37</v>
      </c>
      <c r="O149" t="s">
        <v>38</v>
      </c>
      <c r="P149" t="s">
        <v>39</v>
      </c>
      <c r="Q149">
        <v>501</v>
      </c>
      <c r="R149" t="s">
        <v>40</v>
      </c>
      <c r="S149" t="s">
        <v>41</v>
      </c>
      <c r="T149" t="s">
        <v>37</v>
      </c>
      <c r="U149" t="str">
        <f t="shared" si="17"/>
        <v>RV</v>
      </c>
      <c r="V149" t="s">
        <v>184</v>
      </c>
      <c r="W149" t="str">
        <f t="shared" si="18"/>
        <v>R3711E</v>
      </c>
      <c r="X149" t="s">
        <v>185</v>
      </c>
      <c r="Y149" t="s">
        <v>44</v>
      </c>
      <c r="Z149" t="s">
        <v>45</v>
      </c>
      <c r="AA149" t="s">
        <v>46</v>
      </c>
      <c r="AB149">
        <v>0</v>
      </c>
      <c r="AC149">
        <v>0</v>
      </c>
      <c r="AD149">
        <v>83.07</v>
      </c>
      <c r="AE149">
        <v>0</v>
      </c>
    </row>
    <row r="150" spans="1:31" x14ac:dyDescent="0.25">
      <c r="A150" t="str">
        <f t="shared" si="19"/>
        <v>18</v>
      </c>
      <c r="B150" t="str">
        <f>"02"</f>
        <v>02</v>
      </c>
      <c r="C150" s="1">
        <v>42972.438726851855</v>
      </c>
      <c r="D150" t="str">
        <f t="shared" si="20"/>
        <v>9</v>
      </c>
      <c r="E150" t="s">
        <v>189</v>
      </c>
      <c r="H150" t="s">
        <v>199</v>
      </c>
      <c r="I150" s="2">
        <v>42970</v>
      </c>
      <c r="J150" t="s">
        <v>183</v>
      </c>
      <c r="K150" t="s">
        <v>34</v>
      </c>
      <c r="L150" t="s">
        <v>35</v>
      </c>
      <c r="M150" t="s">
        <v>36</v>
      </c>
      <c r="N150" t="s">
        <v>37</v>
      </c>
      <c r="O150" t="s">
        <v>38</v>
      </c>
      <c r="P150" t="s">
        <v>39</v>
      </c>
      <c r="Q150">
        <v>501</v>
      </c>
      <c r="R150" t="s">
        <v>40</v>
      </c>
      <c r="S150" t="s">
        <v>41</v>
      </c>
      <c r="T150" t="s">
        <v>37</v>
      </c>
      <c r="U150" t="str">
        <f t="shared" si="17"/>
        <v>RV</v>
      </c>
      <c r="V150" t="s">
        <v>184</v>
      </c>
      <c r="W150" t="str">
        <f t="shared" si="18"/>
        <v>R3711E</v>
      </c>
      <c r="X150" t="s">
        <v>185</v>
      </c>
      <c r="Y150" t="s">
        <v>186</v>
      </c>
      <c r="Z150" t="s">
        <v>187</v>
      </c>
      <c r="AA150" t="s">
        <v>46</v>
      </c>
      <c r="AB150">
        <v>0</v>
      </c>
      <c r="AC150">
        <v>0</v>
      </c>
      <c r="AD150">
        <v>688</v>
      </c>
      <c r="AE150">
        <v>0</v>
      </c>
    </row>
    <row r="151" spans="1:31" x14ac:dyDescent="0.25">
      <c r="A151" t="str">
        <f t="shared" si="19"/>
        <v>18</v>
      </c>
      <c r="B151" t="str">
        <f>"04"</f>
        <v>04</v>
      </c>
      <c r="C151" s="1">
        <v>43020.908437500002</v>
      </c>
      <c r="D151" t="str">
        <f t="shared" si="20"/>
        <v>9</v>
      </c>
      <c r="E151" t="s">
        <v>51</v>
      </c>
      <c r="H151" t="s">
        <v>52</v>
      </c>
      <c r="I151" s="2">
        <v>43028</v>
      </c>
      <c r="J151" t="s">
        <v>183</v>
      </c>
      <c r="K151" t="s">
        <v>34</v>
      </c>
      <c r="L151" t="s">
        <v>35</v>
      </c>
      <c r="M151" t="s">
        <v>36</v>
      </c>
      <c r="N151" t="s">
        <v>37</v>
      </c>
      <c r="O151" t="s">
        <v>38</v>
      </c>
      <c r="P151" t="s">
        <v>39</v>
      </c>
      <c r="Q151">
        <v>501</v>
      </c>
      <c r="R151" t="s">
        <v>40</v>
      </c>
      <c r="S151" t="s">
        <v>41</v>
      </c>
      <c r="T151" t="s">
        <v>37</v>
      </c>
      <c r="U151" t="str">
        <f t="shared" si="17"/>
        <v>RV</v>
      </c>
      <c r="V151" t="s">
        <v>184</v>
      </c>
      <c r="W151" t="str">
        <f t="shared" si="18"/>
        <v>R3711E</v>
      </c>
      <c r="X151" t="s">
        <v>185</v>
      </c>
      <c r="Y151" t="s">
        <v>44</v>
      </c>
      <c r="Z151" t="s">
        <v>45</v>
      </c>
      <c r="AA151" t="s">
        <v>46</v>
      </c>
      <c r="AB151">
        <v>0</v>
      </c>
      <c r="AC151">
        <v>0</v>
      </c>
      <c r="AD151">
        <v>83.07</v>
      </c>
      <c r="AE151">
        <v>0</v>
      </c>
    </row>
    <row r="152" spans="1:31" x14ac:dyDescent="0.25">
      <c r="A152" t="str">
        <f t="shared" si="19"/>
        <v>18</v>
      </c>
      <c r="B152" t="str">
        <f>"02"</f>
        <v>02</v>
      </c>
      <c r="C152" s="1">
        <v>42972.417812500003</v>
      </c>
      <c r="D152" t="str">
        <f t="shared" si="20"/>
        <v>9</v>
      </c>
      <c r="E152" t="s">
        <v>181</v>
      </c>
      <c r="H152" t="s">
        <v>200</v>
      </c>
      <c r="I152" s="2">
        <v>42970</v>
      </c>
      <c r="J152" t="s">
        <v>183</v>
      </c>
      <c r="K152" t="s">
        <v>34</v>
      </c>
      <c r="L152" t="s">
        <v>35</v>
      </c>
      <c r="M152" t="s">
        <v>36</v>
      </c>
      <c r="N152" t="s">
        <v>37</v>
      </c>
      <c r="O152" t="s">
        <v>38</v>
      </c>
      <c r="P152" t="s">
        <v>39</v>
      </c>
      <c r="Q152">
        <v>501</v>
      </c>
      <c r="R152" t="s">
        <v>40</v>
      </c>
      <c r="S152" t="s">
        <v>41</v>
      </c>
      <c r="T152" t="s">
        <v>37</v>
      </c>
      <c r="U152" t="str">
        <f t="shared" si="17"/>
        <v>RV</v>
      </c>
      <c r="V152" t="s">
        <v>184</v>
      </c>
      <c r="W152" t="str">
        <f t="shared" si="18"/>
        <v>R3711E</v>
      </c>
      <c r="X152" t="s">
        <v>185</v>
      </c>
      <c r="Y152" t="s">
        <v>186</v>
      </c>
      <c r="Z152" t="s">
        <v>187</v>
      </c>
      <c r="AA152" t="s">
        <v>46</v>
      </c>
      <c r="AB152">
        <v>0</v>
      </c>
      <c r="AC152">
        <v>0</v>
      </c>
      <c r="AD152">
        <v>3744</v>
      </c>
      <c r="AE152">
        <v>0</v>
      </c>
    </row>
    <row r="153" spans="1:31" x14ac:dyDescent="0.25">
      <c r="A153" t="str">
        <f t="shared" si="19"/>
        <v>18</v>
      </c>
      <c r="B153" t="str">
        <f t="shared" ref="B153:B179" si="22">"05"</f>
        <v>05</v>
      </c>
      <c r="C153" s="1">
        <v>43069.54483796296</v>
      </c>
      <c r="D153" t="str">
        <f t="shared" si="20"/>
        <v>9</v>
      </c>
      <c r="E153" t="s">
        <v>113</v>
      </c>
      <c r="H153" t="s">
        <v>115</v>
      </c>
      <c r="I153" s="2">
        <v>43068</v>
      </c>
      <c r="J153" t="s">
        <v>183</v>
      </c>
      <c r="K153" t="s">
        <v>34</v>
      </c>
      <c r="L153" t="s">
        <v>35</v>
      </c>
      <c r="M153" t="s">
        <v>36</v>
      </c>
      <c r="N153" t="s">
        <v>37</v>
      </c>
      <c r="O153" t="s">
        <v>38</v>
      </c>
      <c r="P153" t="s">
        <v>39</v>
      </c>
      <c r="Q153">
        <v>501</v>
      </c>
      <c r="R153" t="s">
        <v>40</v>
      </c>
      <c r="S153" t="s">
        <v>41</v>
      </c>
      <c r="T153" t="s">
        <v>37</v>
      </c>
      <c r="U153" t="str">
        <f t="shared" si="17"/>
        <v>RV</v>
      </c>
      <c r="V153" t="s">
        <v>184</v>
      </c>
      <c r="W153" t="str">
        <f t="shared" si="18"/>
        <v>R3711E</v>
      </c>
      <c r="X153" t="s">
        <v>185</v>
      </c>
      <c r="Y153" t="s">
        <v>44</v>
      </c>
      <c r="Z153" t="s">
        <v>45</v>
      </c>
      <c r="AA153" t="s">
        <v>46</v>
      </c>
      <c r="AB153">
        <v>0</v>
      </c>
      <c r="AC153">
        <v>0</v>
      </c>
      <c r="AD153">
        <v>22.94</v>
      </c>
      <c r="AE153">
        <v>0</v>
      </c>
    </row>
    <row r="154" spans="1:31" x14ac:dyDescent="0.25">
      <c r="A154" t="str">
        <f t="shared" si="19"/>
        <v>18</v>
      </c>
      <c r="B154" t="str">
        <f t="shared" si="22"/>
        <v>05</v>
      </c>
      <c r="C154" s="1">
        <v>43069.54483796296</v>
      </c>
      <c r="D154" t="str">
        <f t="shared" si="20"/>
        <v>9</v>
      </c>
      <c r="E154" t="s">
        <v>113</v>
      </c>
      <c r="H154" t="s">
        <v>114</v>
      </c>
      <c r="I154" s="2">
        <v>43068</v>
      </c>
      <c r="J154" t="s">
        <v>183</v>
      </c>
      <c r="K154" t="s">
        <v>34</v>
      </c>
      <c r="L154" t="s">
        <v>35</v>
      </c>
      <c r="M154" t="s">
        <v>36</v>
      </c>
      <c r="N154" t="s">
        <v>37</v>
      </c>
      <c r="O154" t="s">
        <v>38</v>
      </c>
      <c r="P154" t="s">
        <v>39</v>
      </c>
      <c r="Q154">
        <v>501</v>
      </c>
      <c r="R154" t="s">
        <v>40</v>
      </c>
      <c r="S154" t="s">
        <v>41</v>
      </c>
      <c r="T154" t="s">
        <v>37</v>
      </c>
      <c r="U154" t="str">
        <f t="shared" si="17"/>
        <v>RV</v>
      </c>
      <c r="V154" t="s">
        <v>184</v>
      </c>
      <c r="W154" t="str">
        <f t="shared" si="18"/>
        <v>R3711E</v>
      </c>
      <c r="X154" t="s">
        <v>185</v>
      </c>
      <c r="Y154" t="s">
        <v>44</v>
      </c>
      <c r="Z154" t="s">
        <v>45</v>
      </c>
      <c r="AA154" t="s">
        <v>65</v>
      </c>
      <c r="AB154">
        <v>0</v>
      </c>
      <c r="AC154">
        <v>0</v>
      </c>
      <c r="AD154">
        <v>-1146.96</v>
      </c>
      <c r="AE154">
        <v>0</v>
      </c>
    </row>
    <row r="155" spans="1:31" x14ac:dyDescent="0.25">
      <c r="A155" t="str">
        <f t="shared" si="19"/>
        <v>18</v>
      </c>
      <c r="B155" t="str">
        <f t="shared" si="22"/>
        <v>05</v>
      </c>
      <c r="C155" s="1">
        <v>43069.54483796296</v>
      </c>
      <c r="D155" t="str">
        <f t="shared" si="20"/>
        <v>9</v>
      </c>
      <c r="E155" t="s">
        <v>113</v>
      </c>
      <c r="H155" t="s">
        <v>115</v>
      </c>
      <c r="I155" s="2">
        <v>43068</v>
      </c>
      <c r="J155" t="s">
        <v>183</v>
      </c>
      <c r="K155" t="s">
        <v>34</v>
      </c>
      <c r="L155" t="s">
        <v>35</v>
      </c>
      <c r="M155" t="s">
        <v>36</v>
      </c>
      <c r="N155" t="s">
        <v>37</v>
      </c>
      <c r="O155" t="s">
        <v>38</v>
      </c>
      <c r="P155" t="s">
        <v>39</v>
      </c>
      <c r="Q155">
        <v>501</v>
      </c>
      <c r="R155" t="s">
        <v>40</v>
      </c>
      <c r="S155" t="s">
        <v>41</v>
      </c>
      <c r="T155" t="s">
        <v>37</v>
      </c>
      <c r="U155" t="str">
        <f t="shared" si="17"/>
        <v>RV</v>
      </c>
      <c r="V155" t="s">
        <v>184</v>
      </c>
      <c r="W155" t="str">
        <f t="shared" si="18"/>
        <v>R3711E</v>
      </c>
      <c r="X155" t="s">
        <v>185</v>
      </c>
      <c r="Y155" t="s">
        <v>44</v>
      </c>
      <c r="Z155" t="s">
        <v>45</v>
      </c>
      <c r="AA155" t="s">
        <v>46</v>
      </c>
      <c r="AB155">
        <v>0</v>
      </c>
      <c r="AC155">
        <v>0</v>
      </c>
      <c r="AD155">
        <v>1146.96</v>
      </c>
      <c r="AE155">
        <v>0</v>
      </c>
    </row>
    <row r="156" spans="1:31" x14ac:dyDescent="0.25">
      <c r="A156" t="str">
        <f t="shared" si="19"/>
        <v>18</v>
      </c>
      <c r="B156" t="str">
        <f t="shared" si="22"/>
        <v>05</v>
      </c>
      <c r="C156" s="1">
        <v>43069.544849537036</v>
      </c>
      <c r="D156" t="str">
        <f t="shared" si="20"/>
        <v>9</v>
      </c>
      <c r="E156" t="s">
        <v>63</v>
      </c>
      <c r="H156" t="s">
        <v>64</v>
      </c>
      <c r="I156" s="2">
        <v>43068</v>
      </c>
      <c r="J156" t="s">
        <v>183</v>
      </c>
      <c r="K156" t="s">
        <v>34</v>
      </c>
      <c r="L156" t="s">
        <v>35</v>
      </c>
      <c r="M156" t="s">
        <v>36</v>
      </c>
      <c r="N156" t="s">
        <v>37</v>
      </c>
      <c r="O156" t="s">
        <v>38</v>
      </c>
      <c r="P156" t="s">
        <v>39</v>
      </c>
      <c r="Q156">
        <v>501</v>
      </c>
      <c r="R156" t="s">
        <v>40</v>
      </c>
      <c r="S156" t="s">
        <v>41</v>
      </c>
      <c r="T156" t="s">
        <v>37</v>
      </c>
      <c r="U156" t="str">
        <f t="shared" ref="U156:U187" si="23">"RV"</f>
        <v>RV</v>
      </c>
      <c r="V156" t="s">
        <v>184</v>
      </c>
      <c r="W156" t="str">
        <f t="shared" ref="W156:W187" si="24">"R3711E"</f>
        <v>R3711E</v>
      </c>
      <c r="X156" t="s">
        <v>185</v>
      </c>
      <c r="Y156" t="s">
        <v>44</v>
      </c>
      <c r="Z156" t="s">
        <v>45</v>
      </c>
      <c r="AA156" t="s">
        <v>65</v>
      </c>
      <c r="AB156">
        <v>0</v>
      </c>
      <c r="AC156">
        <v>0</v>
      </c>
      <c r="AD156">
        <v>-22.94</v>
      </c>
      <c r="AE156">
        <v>0</v>
      </c>
    </row>
    <row r="157" spans="1:31" x14ac:dyDescent="0.25">
      <c r="A157" t="str">
        <f t="shared" si="19"/>
        <v>18</v>
      </c>
      <c r="B157" t="str">
        <f t="shared" si="22"/>
        <v>05</v>
      </c>
      <c r="C157" s="1">
        <v>43069.544849537036</v>
      </c>
      <c r="D157" t="str">
        <f t="shared" si="20"/>
        <v>9</v>
      </c>
      <c r="E157" t="s">
        <v>63</v>
      </c>
      <c r="H157" t="s">
        <v>66</v>
      </c>
      <c r="I157" s="2">
        <v>43068</v>
      </c>
      <c r="J157" t="s">
        <v>183</v>
      </c>
      <c r="K157" t="s">
        <v>34</v>
      </c>
      <c r="L157" t="s">
        <v>35</v>
      </c>
      <c r="M157" t="s">
        <v>36</v>
      </c>
      <c r="N157" t="s">
        <v>37</v>
      </c>
      <c r="O157" t="s">
        <v>38</v>
      </c>
      <c r="P157" t="s">
        <v>39</v>
      </c>
      <c r="Q157">
        <v>501</v>
      </c>
      <c r="R157" t="s">
        <v>40</v>
      </c>
      <c r="S157" t="s">
        <v>41</v>
      </c>
      <c r="T157" t="s">
        <v>37</v>
      </c>
      <c r="U157" t="str">
        <f t="shared" si="23"/>
        <v>RV</v>
      </c>
      <c r="V157" t="s">
        <v>184</v>
      </c>
      <c r="W157" t="str">
        <f t="shared" si="24"/>
        <v>R3711E</v>
      </c>
      <c r="X157" t="s">
        <v>185</v>
      </c>
      <c r="Y157" t="s">
        <v>44</v>
      </c>
      <c r="Z157" t="s">
        <v>45</v>
      </c>
      <c r="AA157" t="s">
        <v>46</v>
      </c>
      <c r="AB157">
        <v>0</v>
      </c>
      <c r="AC157">
        <v>0</v>
      </c>
      <c r="AD157">
        <v>22.94</v>
      </c>
      <c r="AE157">
        <v>0</v>
      </c>
    </row>
    <row r="158" spans="1:31" x14ac:dyDescent="0.25">
      <c r="A158" t="str">
        <f t="shared" si="19"/>
        <v>18</v>
      </c>
      <c r="B158" t="str">
        <f t="shared" si="22"/>
        <v>05</v>
      </c>
      <c r="C158" s="1">
        <v>43069.544849537036</v>
      </c>
      <c r="D158" t="str">
        <f t="shared" si="20"/>
        <v>9</v>
      </c>
      <c r="E158" t="s">
        <v>63</v>
      </c>
      <c r="H158" t="s">
        <v>64</v>
      </c>
      <c r="I158" s="2">
        <v>43068</v>
      </c>
      <c r="J158" t="s">
        <v>183</v>
      </c>
      <c r="K158" t="s">
        <v>34</v>
      </c>
      <c r="L158" t="s">
        <v>35</v>
      </c>
      <c r="M158" t="s">
        <v>36</v>
      </c>
      <c r="N158" t="s">
        <v>37</v>
      </c>
      <c r="O158" t="s">
        <v>38</v>
      </c>
      <c r="P158" t="s">
        <v>39</v>
      </c>
      <c r="Q158">
        <v>501</v>
      </c>
      <c r="R158" t="s">
        <v>40</v>
      </c>
      <c r="S158" t="s">
        <v>41</v>
      </c>
      <c r="T158" t="s">
        <v>37</v>
      </c>
      <c r="U158" t="str">
        <f t="shared" si="23"/>
        <v>RV</v>
      </c>
      <c r="V158" t="s">
        <v>184</v>
      </c>
      <c r="W158" t="str">
        <f t="shared" si="24"/>
        <v>R3711E</v>
      </c>
      <c r="X158" t="s">
        <v>185</v>
      </c>
      <c r="Y158" t="s">
        <v>44</v>
      </c>
      <c r="Z158" t="s">
        <v>45</v>
      </c>
      <c r="AA158" t="s">
        <v>65</v>
      </c>
      <c r="AB158">
        <v>0</v>
      </c>
      <c r="AC158">
        <v>0</v>
      </c>
      <c r="AD158">
        <v>-1146.96</v>
      </c>
      <c r="AE158">
        <v>0</v>
      </c>
    </row>
    <row r="159" spans="1:31" x14ac:dyDescent="0.25">
      <c r="A159" t="str">
        <f t="shared" si="19"/>
        <v>18</v>
      </c>
      <c r="B159" t="str">
        <f t="shared" si="22"/>
        <v>05</v>
      </c>
      <c r="C159" s="1">
        <v>43069.544861111113</v>
      </c>
      <c r="D159" t="str">
        <f t="shared" si="20"/>
        <v>9</v>
      </c>
      <c r="E159" t="s">
        <v>63</v>
      </c>
      <c r="H159" t="s">
        <v>66</v>
      </c>
      <c r="I159" s="2">
        <v>43068</v>
      </c>
      <c r="J159" t="s">
        <v>183</v>
      </c>
      <c r="K159" t="s">
        <v>34</v>
      </c>
      <c r="L159" t="s">
        <v>35</v>
      </c>
      <c r="M159" t="s">
        <v>36</v>
      </c>
      <c r="N159" t="s">
        <v>37</v>
      </c>
      <c r="O159" t="s">
        <v>38</v>
      </c>
      <c r="P159" t="s">
        <v>39</v>
      </c>
      <c r="Q159">
        <v>501</v>
      </c>
      <c r="R159" t="s">
        <v>40</v>
      </c>
      <c r="S159" t="s">
        <v>41</v>
      </c>
      <c r="T159" t="s">
        <v>37</v>
      </c>
      <c r="U159" t="str">
        <f t="shared" si="23"/>
        <v>RV</v>
      </c>
      <c r="V159" t="s">
        <v>184</v>
      </c>
      <c r="W159" t="str">
        <f t="shared" si="24"/>
        <v>R3711E</v>
      </c>
      <c r="X159" t="s">
        <v>185</v>
      </c>
      <c r="Y159" t="s">
        <v>44</v>
      </c>
      <c r="Z159" t="s">
        <v>45</v>
      </c>
      <c r="AA159" t="s">
        <v>46</v>
      </c>
      <c r="AB159">
        <v>0</v>
      </c>
      <c r="AC159">
        <v>0</v>
      </c>
      <c r="AD159">
        <v>1146.96</v>
      </c>
      <c r="AE159">
        <v>0</v>
      </c>
    </row>
    <row r="160" spans="1:31" x14ac:dyDescent="0.25">
      <c r="A160" t="str">
        <f t="shared" si="19"/>
        <v>18</v>
      </c>
      <c r="B160" t="str">
        <f t="shared" si="22"/>
        <v>05</v>
      </c>
      <c r="C160" s="1">
        <v>43069.544872685183</v>
      </c>
      <c r="D160" t="str">
        <f t="shared" si="20"/>
        <v>9</v>
      </c>
      <c r="E160" t="s">
        <v>67</v>
      </c>
      <c r="H160" t="s">
        <v>68</v>
      </c>
      <c r="I160" s="2">
        <v>43068</v>
      </c>
      <c r="J160" t="s">
        <v>183</v>
      </c>
      <c r="K160" t="s">
        <v>34</v>
      </c>
      <c r="L160" t="s">
        <v>35</v>
      </c>
      <c r="M160" t="s">
        <v>36</v>
      </c>
      <c r="N160" t="s">
        <v>37</v>
      </c>
      <c r="O160" t="s">
        <v>38</v>
      </c>
      <c r="P160" t="s">
        <v>39</v>
      </c>
      <c r="Q160">
        <v>501</v>
      </c>
      <c r="R160" t="s">
        <v>40</v>
      </c>
      <c r="S160" t="s">
        <v>41</v>
      </c>
      <c r="T160" t="s">
        <v>37</v>
      </c>
      <c r="U160" t="str">
        <f t="shared" si="23"/>
        <v>RV</v>
      </c>
      <c r="V160" t="s">
        <v>184</v>
      </c>
      <c r="W160" t="str">
        <f t="shared" si="24"/>
        <v>R3711E</v>
      </c>
      <c r="X160" t="s">
        <v>185</v>
      </c>
      <c r="Y160" t="s">
        <v>44</v>
      </c>
      <c r="Z160" t="s">
        <v>45</v>
      </c>
      <c r="AA160" t="s">
        <v>65</v>
      </c>
      <c r="AB160">
        <v>0</v>
      </c>
      <c r="AC160">
        <v>0</v>
      </c>
      <c r="AD160">
        <v>-22.94</v>
      </c>
      <c r="AE160">
        <v>0</v>
      </c>
    </row>
    <row r="161" spans="1:31" x14ac:dyDescent="0.25">
      <c r="A161" t="str">
        <f t="shared" si="19"/>
        <v>18</v>
      </c>
      <c r="B161" t="str">
        <f t="shared" si="22"/>
        <v>05</v>
      </c>
      <c r="C161" s="1">
        <v>43069.54488425926</v>
      </c>
      <c r="D161" t="str">
        <f t="shared" si="20"/>
        <v>9</v>
      </c>
      <c r="E161" t="s">
        <v>67</v>
      </c>
      <c r="H161" t="s">
        <v>69</v>
      </c>
      <c r="I161" s="2">
        <v>43068</v>
      </c>
      <c r="J161" t="s">
        <v>183</v>
      </c>
      <c r="K161" t="s">
        <v>34</v>
      </c>
      <c r="L161" t="s">
        <v>35</v>
      </c>
      <c r="M161" t="s">
        <v>36</v>
      </c>
      <c r="N161" t="s">
        <v>37</v>
      </c>
      <c r="O161" t="s">
        <v>38</v>
      </c>
      <c r="P161" t="s">
        <v>39</v>
      </c>
      <c r="Q161">
        <v>501</v>
      </c>
      <c r="R161" t="s">
        <v>40</v>
      </c>
      <c r="S161" t="s">
        <v>41</v>
      </c>
      <c r="T161" t="s">
        <v>37</v>
      </c>
      <c r="U161" t="str">
        <f t="shared" si="23"/>
        <v>RV</v>
      </c>
      <c r="V161" t="s">
        <v>184</v>
      </c>
      <c r="W161" t="str">
        <f t="shared" si="24"/>
        <v>R3711E</v>
      </c>
      <c r="X161" t="s">
        <v>185</v>
      </c>
      <c r="Y161" t="s">
        <v>44</v>
      </c>
      <c r="Z161" t="s">
        <v>45</v>
      </c>
      <c r="AA161" t="s">
        <v>46</v>
      </c>
      <c r="AB161">
        <v>0</v>
      </c>
      <c r="AC161">
        <v>0</v>
      </c>
      <c r="AD161">
        <v>22.94</v>
      </c>
      <c r="AE161">
        <v>0</v>
      </c>
    </row>
    <row r="162" spans="1:31" x14ac:dyDescent="0.25">
      <c r="A162" t="str">
        <f t="shared" si="19"/>
        <v>18</v>
      </c>
      <c r="B162" t="str">
        <f t="shared" si="22"/>
        <v>05</v>
      </c>
      <c r="C162" s="1">
        <v>43069.54488425926</v>
      </c>
      <c r="D162" t="str">
        <f t="shared" si="20"/>
        <v>9</v>
      </c>
      <c r="E162" t="s">
        <v>67</v>
      </c>
      <c r="H162" t="s">
        <v>68</v>
      </c>
      <c r="I162" s="2">
        <v>43068</v>
      </c>
      <c r="J162" t="s">
        <v>183</v>
      </c>
      <c r="K162" t="s">
        <v>34</v>
      </c>
      <c r="L162" t="s">
        <v>35</v>
      </c>
      <c r="M162" t="s">
        <v>36</v>
      </c>
      <c r="N162" t="s">
        <v>37</v>
      </c>
      <c r="O162" t="s">
        <v>38</v>
      </c>
      <c r="P162" t="s">
        <v>39</v>
      </c>
      <c r="Q162">
        <v>501</v>
      </c>
      <c r="R162" t="s">
        <v>40</v>
      </c>
      <c r="S162" t="s">
        <v>41</v>
      </c>
      <c r="T162" t="s">
        <v>37</v>
      </c>
      <c r="U162" t="str">
        <f t="shared" si="23"/>
        <v>RV</v>
      </c>
      <c r="V162" t="s">
        <v>184</v>
      </c>
      <c r="W162" t="str">
        <f t="shared" si="24"/>
        <v>R3711E</v>
      </c>
      <c r="X162" t="s">
        <v>185</v>
      </c>
      <c r="Y162" t="s">
        <v>44</v>
      </c>
      <c r="Z162" t="s">
        <v>45</v>
      </c>
      <c r="AA162" t="s">
        <v>65</v>
      </c>
      <c r="AB162">
        <v>0</v>
      </c>
      <c r="AC162">
        <v>0</v>
      </c>
      <c r="AD162">
        <v>-1146.96</v>
      </c>
      <c r="AE162">
        <v>0</v>
      </c>
    </row>
    <row r="163" spans="1:31" x14ac:dyDescent="0.25">
      <c r="A163" t="str">
        <f t="shared" si="19"/>
        <v>18</v>
      </c>
      <c r="B163" t="str">
        <f t="shared" si="22"/>
        <v>05</v>
      </c>
      <c r="C163" s="1">
        <v>43069.54488425926</v>
      </c>
      <c r="D163" t="str">
        <f t="shared" si="20"/>
        <v>9</v>
      </c>
      <c r="E163" t="s">
        <v>67</v>
      </c>
      <c r="H163" t="s">
        <v>69</v>
      </c>
      <c r="I163" s="2">
        <v>43068</v>
      </c>
      <c r="J163" t="s">
        <v>183</v>
      </c>
      <c r="K163" t="s">
        <v>34</v>
      </c>
      <c r="L163" t="s">
        <v>35</v>
      </c>
      <c r="M163" t="s">
        <v>36</v>
      </c>
      <c r="N163" t="s">
        <v>37</v>
      </c>
      <c r="O163" t="s">
        <v>38</v>
      </c>
      <c r="P163" t="s">
        <v>39</v>
      </c>
      <c r="Q163">
        <v>501</v>
      </c>
      <c r="R163" t="s">
        <v>40</v>
      </c>
      <c r="S163" t="s">
        <v>41</v>
      </c>
      <c r="T163" t="s">
        <v>37</v>
      </c>
      <c r="U163" t="str">
        <f t="shared" si="23"/>
        <v>RV</v>
      </c>
      <c r="V163" t="s">
        <v>184</v>
      </c>
      <c r="W163" t="str">
        <f t="shared" si="24"/>
        <v>R3711E</v>
      </c>
      <c r="X163" t="s">
        <v>185</v>
      </c>
      <c r="Y163" t="s">
        <v>44</v>
      </c>
      <c r="Z163" t="s">
        <v>45</v>
      </c>
      <c r="AA163" t="s">
        <v>46</v>
      </c>
      <c r="AB163">
        <v>0</v>
      </c>
      <c r="AC163">
        <v>0</v>
      </c>
      <c r="AD163">
        <v>1146.96</v>
      </c>
      <c r="AE163">
        <v>0</v>
      </c>
    </row>
    <row r="164" spans="1:31" x14ac:dyDescent="0.25">
      <c r="A164" t="str">
        <f t="shared" si="19"/>
        <v>18</v>
      </c>
      <c r="B164" t="str">
        <f t="shared" si="22"/>
        <v>05</v>
      </c>
      <c r="C164" s="1">
        <v>43069.544895833336</v>
      </c>
      <c r="D164" t="str">
        <f t="shared" si="20"/>
        <v>9</v>
      </c>
      <c r="E164" t="s">
        <v>70</v>
      </c>
      <c r="H164" t="s">
        <v>71</v>
      </c>
      <c r="I164" s="2">
        <v>43068</v>
      </c>
      <c r="J164" t="s">
        <v>183</v>
      </c>
      <c r="K164" t="s">
        <v>34</v>
      </c>
      <c r="L164" t="s">
        <v>35</v>
      </c>
      <c r="M164" t="s">
        <v>36</v>
      </c>
      <c r="N164" t="s">
        <v>37</v>
      </c>
      <c r="O164" t="s">
        <v>38</v>
      </c>
      <c r="P164" t="s">
        <v>39</v>
      </c>
      <c r="Q164">
        <v>501</v>
      </c>
      <c r="R164" t="s">
        <v>40</v>
      </c>
      <c r="S164" t="s">
        <v>41</v>
      </c>
      <c r="T164" t="s">
        <v>37</v>
      </c>
      <c r="U164" t="str">
        <f t="shared" si="23"/>
        <v>RV</v>
      </c>
      <c r="V164" t="s">
        <v>184</v>
      </c>
      <c r="W164" t="str">
        <f t="shared" si="24"/>
        <v>R3711E</v>
      </c>
      <c r="X164" t="s">
        <v>185</v>
      </c>
      <c r="Y164" t="s">
        <v>44</v>
      </c>
      <c r="Z164" t="s">
        <v>45</v>
      </c>
      <c r="AA164" t="s">
        <v>65</v>
      </c>
      <c r="AB164">
        <v>0</v>
      </c>
      <c r="AC164">
        <v>0</v>
      </c>
      <c r="AD164">
        <v>-22.94</v>
      </c>
      <c r="AE164">
        <v>0</v>
      </c>
    </row>
    <row r="165" spans="1:31" x14ac:dyDescent="0.25">
      <c r="A165" t="str">
        <f t="shared" si="19"/>
        <v>18</v>
      </c>
      <c r="B165" t="str">
        <f t="shared" si="22"/>
        <v>05</v>
      </c>
      <c r="C165" s="1">
        <v>43069.544895833336</v>
      </c>
      <c r="D165" t="str">
        <f t="shared" si="20"/>
        <v>9</v>
      </c>
      <c r="E165" t="s">
        <v>70</v>
      </c>
      <c r="H165" t="s">
        <v>72</v>
      </c>
      <c r="I165" s="2">
        <v>43068</v>
      </c>
      <c r="J165" t="s">
        <v>183</v>
      </c>
      <c r="K165" t="s">
        <v>34</v>
      </c>
      <c r="L165" t="s">
        <v>35</v>
      </c>
      <c r="M165" t="s">
        <v>36</v>
      </c>
      <c r="N165" t="s">
        <v>37</v>
      </c>
      <c r="O165" t="s">
        <v>38</v>
      </c>
      <c r="P165" t="s">
        <v>39</v>
      </c>
      <c r="Q165">
        <v>501</v>
      </c>
      <c r="R165" t="s">
        <v>40</v>
      </c>
      <c r="S165" t="s">
        <v>41</v>
      </c>
      <c r="T165" t="s">
        <v>37</v>
      </c>
      <c r="U165" t="str">
        <f t="shared" si="23"/>
        <v>RV</v>
      </c>
      <c r="V165" t="s">
        <v>184</v>
      </c>
      <c r="W165" t="str">
        <f t="shared" si="24"/>
        <v>R3711E</v>
      </c>
      <c r="X165" t="s">
        <v>185</v>
      </c>
      <c r="Y165" t="s">
        <v>44</v>
      </c>
      <c r="Z165" t="s">
        <v>45</v>
      </c>
      <c r="AA165" t="s">
        <v>46</v>
      </c>
      <c r="AB165">
        <v>0</v>
      </c>
      <c r="AC165">
        <v>0</v>
      </c>
      <c r="AD165">
        <v>22.94</v>
      </c>
      <c r="AE165">
        <v>0</v>
      </c>
    </row>
    <row r="166" spans="1:31" x14ac:dyDescent="0.25">
      <c r="A166" t="str">
        <f t="shared" si="19"/>
        <v>18</v>
      </c>
      <c r="B166" t="str">
        <f t="shared" si="22"/>
        <v>05</v>
      </c>
      <c r="C166" s="1">
        <v>43069.544907407406</v>
      </c>
      <c r="D166" t="str">
        <f t="shared" si="20"/>
        <v>9</v>
      </c>
      <c r="E166" t="s">
        <v>70</v>
      </c>
      <c r="H166" t="s">
        <v>71</v>
      </c>
      <c r="I166" s="2">
        <v>43068</v>
      </c>
      <c r="J166" t="s">
        <v>183</v>
      </c>
      <c r="K166" t="s">
        <v>34</v>
      </c>
      <c r="L166" t="s">
        <v>35</v>
      </c>
      <c r="M166" t="s">
        <v>36</v>
      </c>
      <c r="N166" t="s">
        <v>37</v>
      </c>
      <c r="O166" t="s">
        <v>38</v>
      </c>
      <c r="P166" t="s">
        <v>39</v>
      </c>
      <c r="Q166">
        <v>501</v>
      </c>
      <c r="R166" t="s">
        <v>40</v>
      </c>
      <c r="S166" t="s">
        <v>41</v>
      </c>
      <c r="T166" t="s">
        <v>37</v>
      </c>
      <c r="U166" t="str">
        <f t="shared" si="23"/>
        <v>RV</v>
      </c>
      <c r="V166" t="s">
        <v>184</v>
      </c>
      <c r="W166" t="str">
        <f t="shared" si="24"/>
        <v>R3711E</v>
      </c>
      <c r="X166" t="s">
        <v>185</v>
      </c>
      <c r="Y166" t="s">
        <v>44</v>
      </c>
      <c r="Z166" t="s">
        <v>45</v>
      </c>
      <c r="AA166" t="s">
        <v>65</v>
      </c>
      <c r="AB166">
        <v>0</v>
      </c>
      <c r="AC166">
        <v>0</v>
      </c>
      <c r="AD166">
        <v>-1146.96</v>
      </c>
      <c r="AE166">
        <v>0</v>
      </c>
    </row>
    <row r="167" spans="1:31" x14ac:dyDescent="0.25">
      <c r="A167" t="str">
        <f t="shared" si="19"/>
        <v>18</v>
      </c>
      <c r="B167" t="str">
        <f t="shared" si="22"/>
        <v>05</v>
      </c>
      <c r="C167" s="1">
        <v>43069.544907407406</v>
      </c>
      <c r="D167" t="str">
        <f t="shared" si="20"/>
        <v>9</v>
      </c>
      <c r="E167" t="s">
        <v>70</v>
      </c>
      <c r="H167" t="s">
        <v>72</v>
      </c>
      <c r="I167" s="2">
        <v>43068</v>
      </c>
      <c r="J167" t="s">
        <v>183</v>
      </c>
      <c r="K167" t="s">
        <v>34</v>
      </c>
      <c r="L167" t="s">
        <v>35</v>
      </c>
      <c r="M167" t="s">
        <v>36</v>
      </c>
      <c r="N167" t="s">
        <v>37</v>
      </c>
      <c r="O167" t="s">
        <v>38</v>
      </c>
      <c r="P167" t="s">
        <v>39</v>
      </c>
      <c r="Q167">
        <v>501</v>
      </c>
      <c r="R167" t="s">
        <v>40</v>
      </c>
      <c r="S167" t="s">
        <v>41</v>
      </c>
      <c r="T167" t="s">
        <v>37</v>
      </c>
      <c r="U167" t="str">
        <f t="shared" si="23"/>
        <v>RV</v>
      </c>
      <c r="V167" t="s">
        <v>184</v>
      </c>
      <c r="W167" t="str">
        <f t="shared" si="24"/>
        <v>R3711E</v>
      </c>
      <c r="X167" t="s">
        <v>185</v>
      </c>
      <c r="Y167" t="s">
        <v>44</v>
      </c>
      <c r="Z167" t="s">
        <v>45</v>
      </c>
      <c r="AA167" t="s">
        <v>46</v>
      </c>
      <c r="AB167">
        <v>0</v>
      </c>
      <c r="AC167">
        <v>0</v>
      </c>
      <c r="AD167">
        <v>1146.96</v>
      </c>
      <c r="AE167">
        <v>0</v>
      </c>
    </row>
    <row r="168" spans="1:31" x14ac:dyDescent="0.25">
      <c r="A168" t="str">
        <f t="shared" si="19"/>
        <v>18</v>
      </c>
      <c r="B168" t="str">
        <f t="shared" si="22"/>
        <v>05</v>
      </c>
      <c r="C168" s="1">
        <v>43069.544918981483</v>
      </c>
      <c r="D168" t="str">
        <f t="shared" si="20"/>
        <v>9</v>
      </c>
      <c r="E168" t="s">
        <v>73</v>
      </c>
      <c r="H168" t="s">
        <v>74</v>
      </c>
      <c r="I168" s="2">
        <v>43068</v>
      </c>
      <c r="J168" t="s">
        <v>183</v>
      </c>
      <c r="K168" t="s">
        <v>34</v>
      </c>
      <c r="L168" t="s">
        <v>35</v>
      </c>
      <c r="M168" t="s">
        <v>36</v>
      </c>
      <c r="N168" t="s">
        <v>37</v>
      </c>
      <c r="O168" t="s">
        <v>38</v>
      </c>
      <c r="P168" t="s">
        <v>39</v>
      </c>
      <c r="Q168">
        <v>501</v>
      </c>
      <c r="R168" t="s">
        <v>40</v>
      </c>
      <c r="S168" t="s">
        <v>41</v>
      </c>
      <c r="T168" t="s">
        <v>37</v>
      </c>
      <c r="U168" t="str">
        <f t="shared" si="23"/>
        <v>RV</v>
      </c>
      <c r="V168" t="s">
        <v>184</v>
      </c>
      <c r="W168" t="str">
        <f t="shared" si="24"/>
        <v>R3711E</v>
      </c>
      <c r="X168" t="s">
        <v>185</v>
      </c>
      <c r="Y168" t="s">
        <v>44</v>
      </c>
      <c r="Z168" t="s">
        <v>45</v>
      </c>
      <c r="AA168" t="s">
        <v>65</v>
      </c>
      <c r="AB168">
        <v>0</v>
      </c>
      <c r="AC168">
        <v>0</v>
      </c>
      <c r="AD168">
        <v>-22.94</v>
      </c>
      <c r="AE168">
        <v>0</v>
      </c>
    </row>
    <row r="169" spans="1:31" x14ac:dyDescent="0.25">
      <c r="A169" t="str">
        <f t="shared" si="19"/>
        <v>18</v>
      </c>
      <c r="B169" t="str">
        <f t="shared" si="22"/>
        <v>05</v>
      </c>
      <c r="C169" s="1">
        <v>43069.544918981483</v>
      </c>
      <c r="D169" t="str">
        <f t="shared" si="20"/>
        <v>9</v>
      </c>
      <c r="E169" t="s">
        <v>73</v>
      </c>
      <c r="H169" t="s">
        <v>75</v>
      </c>
      <c r="I169" s="2">
        <v>43068</v>
      </c>
      <c r="J169" t="s">
        <v>183</v>
      </c>
      <c r="K169" t="s">
        <v>34</v>
      </c>
      <c r="L169" t="s">
        <v>35</v>
      </c>
      <c r="M169" t="s">
        <v>36</v>
      </c>
      <c r="N169" t="s">
        <v>37</v>
      </c>
      <c r="O169" t="s">
        <v>38</v>
      </c>
      <c r="P169" t="s">
        <v>39</v>
      </c>
      <c r="Q169">
        <v>501</v>
      </c>
      <c r="R169" t="s">
        <v>40</v>
      </c>
      <c r="S169" t="s">
        <v>41</v>
      </c>
      <c r="T169" t="s">
        <v>37</v>
      </c>
      <c r="U169" t="str">
        <f t="shared" si="23"/>
        <v>RV</v>
      </c>
      <c r="V169" t="s">
        <v>184</v>
      </c>
      <c r="W169" t="str">
        <f t="shared" si="24"/>
        <v>R3711E</v>
      </c>
      <c r="X169" t="s">
        <v>185</v>
      </c>
      <c r="Y169" t="s">
        <v>44</v>
      </c>
      <c r="Z169" t="s">
        <v>45</v>
      </c>
      <c r="AA169" t="s">
        <v>46</v>
      </c>
      <c r="AB169">
        <v>0</v>
      </c>
      <c r="AC169">
        <v>0</v>
      </c>
      <c r="AD169">
        <v>22.94</v>
      </c>
      <c r="AE169">
        <v>0</v>
      </c>
    </row>
    <row r="170" spans="1:31" x14ac:dyDescent="0.25">
      <c r="A170" t="str">
        <f t="shared" si="19"/>
        <v>18</v>
      </c>
      <c r="B170" t="str">
        <f t="shared" si="22"/>
        <v>05</v>
      </c>
      <c r="C170" s="1">
        <v>43069.544918981483</v>
      </c>
      <c r="D170" t="str">
        <f t="shared" si="20"/>
        <v>9</v>
      </c>
      <c r="E170" t="s">
        <v>73</v>
      </c>
      <c r="H170" t="s">
        <v>74</v>
      </c>
      <c r="I170" s="2">
        <v>43068</v>
      </c>
      <c r="J170" t="s">
        <v>183</v>
      </c>
      <c r="K170" t="s">
        <v>34</v>
      </c>
      <c r="L170" t="s">
        <v>35</v>
      </c>
      <c r="M170" t="s">
        <v>36</v>
      </c>
      <c r="N170" t="s">
        <v>37</v>
      </c>
      <c r="O170" t="s">
        <v>38</v>
      </c>
      <c r="P170" t="s">
        <v>39</v>
      </c>
      <c r="Q170">
        <v>501</v>
      </c>
      <c r="R170" t="s">
        <v>40</v>
      </c>
      <c r="S170" t="s">
        <v>41</v>
      </c>
      <c r="T170" t="s">
        <v>37</v>
      </c>
      <c r="U170" t="str">
        <f t="shared" si="23"/>
        <v>RV</v>
      </c>
      <c r="V170" t="s">
        <v>184</v>
      </c>
      <c r="W170" t="str">
        <f t="shared" si="24"/>
        <v>R3711E</v>
      </c>
      <c r="X170" t="s">
        <v>185</v>
      </c>
      <c r="Y170" t="s">
        <v>44</v>
      </c>
      <c r="Z170" t="s">
        <v>45</v>
      </c>
      <c r="AA170" t="s">
        <v>65</v>
      </c>
      <c r="AB170">
        <v>0</v>
      </c>
      <c r="AC170">
        <v>0</v>
      </c>
      <c r="AD170">
        <v>-1146.96</v>
      </c>
      <c r="AE170">
        <v>0</v>
      </c>
    </row>
    <row r="171" spans="1:31" x14ac:dyDescent="0.25">
      <c r="A171" t="str">
        <f t="shared" si="19"/>
        <v>18</v>
      </c>
      <c r="B171" t="str">
        <f t="shared" si="22"/>
        <v>05</v>
      </c>
      <c r="C171" s="1">
        <v>43069.544930555552</v>
      </c>
      <c r="D171" t="str">
        <f t="shared" si="20"/>
        <v>9</v>
      </c>
      <c r="E171" t="s">
        <v>73</v>
      </c>
      <c r="H171" t="s">
        <v>75</v>
      </c>
      <c r="I171" s="2">
        <v>43068</v>
      </c>
      <c r="J171" t="s">
        <v>183</v>
      </c>
      <c r="K171" t="s">
        <v>34</v>
      </c>
      <c r="L171" t="s">
        <v>35</v>
      </c>
      <c r="M171" t="s">
        <v>36</v>
      </c>
      <c r="N171" t="s">
        <v>37</v>
      </c>
      <c r="O171" t="s">
        <v>38</v>
      </c>
      <c r="P171" t="s">
        <v>39</v>
      </c>
      <c r="Q171">
        <v>501</v>
      </c>
      <c r="R171" t="s">
        <v>40</v>
      </c>
      <c r="S171" t="s">
        <v>41</v>
      </c>
      <c r="T171" t="s">
        <v>37</v>
      </c>
      <c r="U171" t="str">
        <f t="shared" si="23"/>
        <v>RV</v>
      </c>
      <c r="V171" t="s">
        <v>184</v>
      </c>
      <c r="W171" t="str">
        <f t="shared" si="24"/>
        <v>R3711E</v>
      </c>
      <c r="X171" t="s">
        <v>185</v>
      </c>
      <c r="Y171" t="s">
        <v>44</v>
      </c>
      <c r="Z171" t="s">
        <v>45</v>
      </c>
      <c r="AA171" t="s">
        <v>46</v>
      </c>
      <c r="AB171">
        <v>0</v>
      </c>
      <c r="AC171">
        <v>0</v>
      </c>
      <c r="AD171">
        <v>1146.96</v>
      </c>
      <c r="AE171">
        <v>0</v>
      </c>
    </row>
    <row r="172" spans="1:31" x14ac:dyDescent="0.25">
      <c r="A172" t="str">
        <f t="shared" si="19"/>
        <v>18</v>
      </c>
      <c r="B172" t="str">
        <f t="shared" si="22"/>
        <v>05</v>
      </c>
      <c r="C172" s="1">
        <v>43069.544942129629</v>
      </c>
      <c r="D172" t="str">
        <f t="shared" si="20"/>
        <v>9</v>
      </c>
      <c r="E172" t="s">
        <v>76</v>
      </c>
      <c r="H172" t="s">
        <v>77</v>
      </c>
      <c r="I172" s="2">
        <v>43068</v>
      </c>
      <c r="J172" t="s">
        <v>183</v>
      </c>
      <c r="K172" t="s">
        <v>34</v>
      </c>
      <c r="L172" t="s">
        <v>35</v>
      </c>
      <c r="M172" t="s">
        <v>36</v>
      </c>
      <c r="N172" t="s">
        <v>37</v>
      </c>
      <c r="O172" t="s">
        <v>38</v>
      </c>
      <c r="P172" t="s">
        <v>39</v>
      </c>
      <c r="Q172">
        <v>501</v>
      </c>
      <c r="R172" t="s">
        <v>40</v>
      </c>
      <c r="S172" t="s">
        <v>41</v>
      </c>
      <c r="T172" t="s">
        <v>37</v>
      </c>
      <c r="U172" t="str">
        <f t="shared" si="23"/>
        <v>RV</v>
      </c>
      <c r="V172" t="s">
        <v>184</v>
      </c>
      <c r="W172" t="str">
        <f t="shared" si="24"/>
        <v>R3711E</v>
      </c>
      <c r="X172" t="s">
        <v>185</v>
      </c>
      <c r="Y172" t="s">
        <v>44</v>
      </c>
      <c r="Z172" t="s">
        <v>45</v>
      </c>
      <c r="AA172" t="s">
        <v>46</v>
      </c>
      <c r="AB172">
        <v>0</v>
      </c>
      <c r="AC172">
        <v>0</v>
      </c>
      <c r="AD172">
        <v>22.94</v>
      </c>
      <c r="AE172">
        <v>0</v>
      </c>
    </row>
    <row r="173" spans="1:31" x14ac:dyDescent="0.25">
      <c r="A173" t="str">
        <f t="shared" si="19"/>
        <v>18</v>
      </c>
      <c r="B173" t="str">
        <f t="shared" si="22"/>
        <v>05</v>
      </c>
      <c r="C173" s="1">
        <v>43069.544942129629</v>
      </c>
      <c r="D173" t="str">
        <f t="shared" si="20"/>
        <v>9</v>
      </c>
      <c r="E173" t="s">
        <v>76</v>
      </c>
      <c r="H173" t="s">
        <v>77</v>
      </c>
      <c r="I173" s="2">
        <v>43068</v>
      </c>
      <c r="J173" t="s">
        <v>183</v>
      </c>
      <c r="K173" t="s">
        <v>34</v>
      </c>
      <c r="L173" t="s">
        <v>35</v>
      </c>
      <c r="M173" t="s">
        <v>36</v>
      </c>
      <c r="N173" t="s">
        <v>37</v>
      </c>
      <c r="O173" t="s">
        <v>38</v>
      </c>
      <c r="P173" t="s">
        <v>39</v>
      </c>
      <c r="Q173">
        <v>501</v>
      </c>
      <c r="R173" t="s">
        <v>40</v>
      </c>
      <c r="S173" t="s">
        <v>41</v>
      </c>
      <c r="T173" t="s">
        <v>37</v>
      </c>
      <c r="U173" t="str">
        <f t="shared" si="23"/>
        <v>RV</v>
      </c>
      <c r="V173" t="s">
        <v>184</v>
      </c>
      <c r="W173" t="str">
        <f t="shared" si="24"/>
        <v>R3711E</v>
      </c>
      <c r="X173" t="s">
        <v>185</v>
      </c>
      <c r="Y173" t="s">
        <v>44</v>
      </c>
      <c r="Z173" t="s">
        <v>45</v>
      </c>
      <c r="AA173" t="s">
        <v>46</v>
      </c>
      <c r="AB173">
        <v>0</v>
      </c>
      <c r="AC173">
        <v>0</v>
      </c>
      <c r="AD173">
        <v>1146.96</v>
      </c>
      <c r="AE173">
        <v>0</v>
      </c>
    </row>
    <row r="174" spans="1:31" x14ac:dyDescent="0.25">
      <c r="A174" t="str">
        <f t="shared" si="19"/>
        <v>18</v>
      </c>
      <c r="B174" t="str">
        <f t="shared" si="22"/>
        <v>05</v>
      </c>
      <c r="C174" s="1">
        <v>43069.544953703706</v>
      </c>
      <c r="D174" t="str">
        <f t="shared" si="20"/>
        <v>9</v>
      </c>
      <c r="E174" t="s">
        <v>78</v>
      </c>
      <c r="H174" t="s">
        <v>79</v>
      </c>
      <c r="I174" s="2">
        <v>43068</v>
      </c>
      <c r="J174" t="s">
        <v>183</v>
      </c>
      <c r="K174" t="s">
        <v>34</v>
      </c>
      <c r="L174" t="s">
        <v>35</v>
      </c>
      <c r="M174" t="s">
        <v>36</v>
      </c>
      <c r="N174" t="s">
        <v>37</v>
      </c>
      <c r="O174" t="s">
        <v>38</v>
      </c>
      <c r="P174" t="s">
        <v>39</v>
      </c>
      <c r="Q174">
        <v>501</v>
      </c>
      <c r="R174" t="s">
        <v>40</v>
      </c>
      <c r="S174" t="s">
        <v>41</v>
      </c>
      <c r="T174" t="s">
        <v>37</v>
      </c>
      <c r="U174" t="str">
        <f t="shared" si="23"/>
        <v>RV</v>
      </c>
      <c r="V174" t="s">
        <v>184</v>
      </c>
      <c r="W174" t="str">
        <f t="shared" si="24"/>
        <v>R3711E</v>
      </c>
      <c r="X174" t="s">
        <v>185</v>
      </c>
      <c r="Y174" t="s">
        <v>44</v>
      </c>
      <c r="Z174" t="s">
        <v>45</v>
      </c>
      <c r="AA174" t="s">
        <v>46</v>
      </c>
      <c r="AB174">
        <v>0</v>
      </c>
      <c r="AC174">
        <v>0</v>
      </c>
      <c r="AD174">
        <v>22.94</v>
      </c>
      <c r="AE174">
        <v>0</v>
      </c>
    </row>
    <row r="175" spans="1:31" x14ac:dyDescent="0.25">
      <c r="A175" t="str">
        <f t="shared" si="19"/>
        <v>18</v>
      </c>
      <c r="B175" t="str">
        <f t="shared" si="22"/>
        <v>05</v>
      </c>
      <c r="C175" s="1">
        <v>43069.544953703706</v>
      </c>
      <c r="D175" t="str">
        <f t="shared" si="20"/>
        <v>9</v>
      </c>
      <c r="E175" t="s">
        <v>78</v>
      </c>
      <c r="H175" t="s">
        <v>79</v>
      </c>
      <c r="I175" s="2">
        <v>43068</v>
      </c>
      <c r="J175" t="s">
        <v>183</v>
      </c>
      <c r="K175" t="s">
        <v>34</v>
      </c>
      <c r="L175" t="s">
        <v>35</v>
      </c>
      <c r="M175" t="s">
        <v>36</v>
      </c>
      <c r="N175" t="s">
        <v>37</v>
      </c>
      <c r="O175" t="s">
        <v>38</v>
      </c>
      <c r="P175" t="s">
        <v>39</v>
      </c>
      <c r="Q175">
        <v>501</v>
      </c>
      <c r="R175" t="s">
        <v>40</v>
      </c>
      <c r="S175" t="s">
        <v>41</v>
      </c>
      <c r="T175" t="s">
        <v>37</v>
      </c>
      <c r="U175" t="str">
        <f t="shared" si="23"/>
        <v>RV</v>
      </c>
      <c r="V175" t="s">
        <v>184</v>
      </c>
      <c r="W175" t="str">
        <f t="shared" si="24"/>
        <v>R3711E</v>
      </c>
      <c r="X175" t="s">
        <v>185</v>
      </c>
      <c r="Y175" t="s">
        <v>44</v>
      </c>
      <c r="Z175" t="s">
        <v>45</v>
      </c>
      <c r="AA175" t="s">
        <v>46</v>
      </c>
      <c r="AB175">
        <v>0</v>
      </c>
      <c r="AC175">
        <v>0</v>
      </c>
      <c r="AD175">
        <v>1146.96</v>
      </c>
      <c r="AE175">
        <v>0</v>
      </c>
    </row>
    <row r="176" spans="1:31" x14ac:dyDescent="0.25">
      <c r="A176" t="str">
        <f t="shared" si="19"/>
        <v>18</v>
      </c>
      <c r="B176" t="str">
        <f t="shared" si="22"/>
        <v>05</v>
      </c>
      <c r="C176" s="1">
        <v>43069.544965277775</v>
      </c>
      <c r="D176" t="str">
        <f t="shared" si="20"/>
        <v>9</v>
      </c>
      <c r="E176" t="s">
        <v>80</v>
      </c>
      <c r="H176" t="s">
        <v>81</v>
      </c>
      <c r="I176" s="2">
        <v>43068</v>
      </c>
      <c r="J176" t="s">
        <v>183</v>
      </c>
      <c r="K176" t="s">
        <v>34</v>
      </c>
      <c r="L176" t="s">
        <v>35</v>
      </c>
      <c r="M176" t="s">
        <v>36</v>
      </c>
      <c r="N176" t="s">
        <v>37</v>
      </c>
      <c r="O176" t="s">
        <v>38</v>
      </c>
      <c r="P176" t="s">
        <v>39</v>
      </c>
      <c r="Q176">
        <v>501</v>
      </c>
      <c r="R176" t="s">
        <v>40</v>
      </c>
      <c r="S176" t="s">
        <v>41</v>
      </c>
      <c r="T176" t="s">
        <v>37</v>
      </c>
      <c r="U176" t="str">
        <f t="shared" si="23"/>
        <v>RV</v>
      </c>
      <c r="V176" t="s">
        <v>184</v>
      </c>
      <c r="W176" t="str">
        <f t="shared" si="24"/>
        <v>R3711E</v>
      </c>
      <c r="X176" t="s">
        <v>185</v>
      </c>
      <c r="Y176" t="s">
        <v>44</v>
      </c>
      <c r="Z176" t="s">
        <v>45</v>
      </c>
      <c r="AA176" t="s">
        <v>46</v>
      </c>
      <c r="AB176">
        <v>0</v>
      </c>
      <c r="AC176">
        <v>0</v>
      </c>
      <c r="AD176">
        <v>22.94</v>
      </c>
      <c r="AE176">
        <v>0</v>
      </c>
    </row>
    <row r="177" spans="1:31" x14ac:dyDescent="0.25">
      <c r="A177" t="str">
        <f t="shared" si="19"/>
        <v>18</v>
      </c>
      <c r="B177" t="str">
        <f t="shared" si="22"/>
        <v>05</v>
      </c>
      <c r="C177" s="1">
        <v>43069.544965277775</v>
      </c>
      <c r="D177" t="str">
        <f t="shared" si="20"/>
        <v>9</v>
      </c>
      <c r="E177" t="s">
        <v>80</v>
      </c>
      <c r="H177" t="s">
        <v>81</v>
      </c>
      <c r="I177" s="2">
        <v>43068</v>
      </c>
      <c r="J177" t="s">
        <v>183</v>
      </c>
      <c r="K177" t="s">
        <v>34</v>
      </c>
      <c r="L177" t="s">
        <v>35</v>
      </c>
      <c r="M177" t="s">
        <v>36</v>
      </c>
      <c r="N177" t="s">
        <v>37</v>
      </c>
      <c r="O177" t="s">
        <v>38</v>
      </c>
      <c r="P177" t="s">
        <v>39</v>
      </c>
      <c r="Q177">
        <v>501</v>
      </c>
      <c r="R177" t="s">
        <v>40</v>
      </c>
      <c r="S177" t="s">
        <v>41</v>
      </c>
      <c r="T177" t="s">
        <v>37</v>
      </c>
      <c r="U177" t="str">
        <f t="shared" si="23"/>
        <v>RV</v>
      </c>
      <c r="V177" t="s">
        <v>184</v>
      </c>
      <c r="W177" t="str">
        <f t="shared" si="24"/>
        <v>R3711E</v>
      </c>
      <c r="X177" t="s">
        <v>185</v>
      </c>
      <c r="Y177" t="s">
        <v>44</v>
      </c>
      <c r="Z177" t="s">
        <v>45</v>
      </c>
      <c r="AA177" t="s">
        <v>46</v>
      </c>
      <c r="AB177">
        <v>0</v>
      </c>
      <c r="AC177">
        <v>0</v>
      </c>
      <c r="AD177">
        <v>1146.96</v>
      </c>
      <c r="AE177">
        <v>0</v>
      </c>
    </row>
    <row r="178" spans="1:31" x14ac:dyDescent="0.25">
      <c r="A178" t="str">
        <f t="shared" si="19"/>
        <v>18</v>
      </c>
      <c r="B178" t="str">
        <f t="shared" si="22"/>
        <v>05</v>
      </c>
      <c r="C178" s="1">
        <v>43069.544976851852</v>
      </c>
      <c r="D178" t="str">
        <f t="shared" si="20"/>
        <v>9</v>
      </c>
      <c r="E178" t="s">
        <v>82</v>
      </c>
      <c r="H178" t="s">
        <v>83</v>
      </c>
      <c r="I178" s="2">
        <v>43068</v>
      </c>
      <c r="J178" t="s">
        <v>183</v>
      </c>
      <c r="K178" t="s">
        <v>34</v>
      </c>
      <c r="L178" t="s">
        <v>35</v>
      </c>
      <c r="M178" t="s">
        <v>36</v>
      </c>
      <c r="N178" t="s">
        <v>37</v>
      </c>
      <c r="O178" t="s">
        <v>38</v>
      </c>
      <c r="P178" t="s">
        <v>39</v>
      </c>
      <c r="Q178">
        <v>501</v>
      </c>
      <c r="R178" t="s">
        <v>40</v>
      </c>
      <c r="S178" t="s">
        <v>41</v>
      </c>
      <c r="T178" t="s">
        <v>37</v>
      </c>
      <c r="U178" t="str">
        <f t="shared" si="23"/>
        <v>RV</v>
      </c>
      <c r="V178" t="s">
        <v>184</v>
      </c>
      <c r="W178" t="str">
        <f t="shared" si="24"/>
        <v>R3711E</v>
      </c>
      <c r="X178" t="s">
        <v>185</v>
      </c>
      <c r="Y178" t="s">
        <v>44</v>
      </c>
      <c r="Z178" t="s">
        <v>45</v>
      </c>
      <c r="AA178" t="s">
        <v>46</v>
      </c>
      <c r="AB178">
        <v>0</v>
      </c>
      <c r="AC178">
        <v>0</v>
      </c>
      <c r="AD178">
        <v>22.94</v>
      </c>
      <c r="AE178">
        <v>0</v>
      </c>
    </row>
    <row r="179" spans="1:31" x14ac:dyDescent="0.25">
      <c r="A179" t="str">
        <f t="shared" si="19"/>
        <v>18</v>
      </c>
      <c r="B179" t="str">
        <f t="shared" si="22"/>
        <v>05</v>
      </c>
      <c r="C179" s="1">
        <v>43069.544976851852</v>
      </c>
      <c r="D179" t="str">
        <f t="shared" si="20"/>
        <v>9</v>
      </c>
      <c r="E179" t="s">
        <v>82</v>
      </c>
      <c r="H179" t="s">
        <v>83</v>
      </c>
      <c r="I179" s="2">
        <v>43068</v>
      </c>
      <c r="J179" t="s">
        <v>183</v>
      </c>
      <c r="K179" t="s">
        <v>34</v>
      </c>
      <c r="L179" t="s">
        <v>35</v>
      </c>
      <c r="M179" t="s">
        <v>36</v>
      </c>
      <c r="N179" t="s">
        <v>37</v>
      </c>
      <c r="O179" t="s">
        <v>38</v>
      </c>
      <c r="P179" t="s">
        <v>39</v>
      </c>
      <c r="Q179">
        <v>501</v>
      </c>
      <c r="R179" t="s">
        <v>40</v>
      </c>
      <c r="S179" t="s">
        <v>41</v>
      </c>
      <c r="T179" t="s">
        <v>37</v>
      </c>
      <c r="U179" t="str">
        <f t="shared" si="23"/>
        <v>RV</v>
      </c>
      <c r="V179" t="s">
        <v>184</v>
      </c>
      <c r="W179" t="str">
        <f t="shared" si="24"/>
        <v>R3711E</v>
      </c>
      <c r="X179" t="s">
        <v>185</v>
      </c>
      <c r="Y179" t="s">
        <v>44</v>
      </c>
      <c r="Z179" t="s">
        <v>45</v>
      </c>
      <c r="AA179" t="s">
        <v>46</v>
      </c>
      <c r="AB179">
        <v>0</v>
      </c>
      <c r="AC179">
        <v>0</v>
      </c>
      <c r="AD179">
        <v>1146.96</v>
      </c>
      <c r="AE179">
        <v>0</v>
      </c>
    </row>
    <row r="180" spans="1:31" x14ac:dyDescent="0.25">
      <c r="A180" t="str">
        <f t="shared" si="19"/>
        <v>18</v>
      </c>
      <c r="B180" t="str">
        <f>"06"</f>
        <v>06</v>
      </c>
      <c r="C180" s="1">
        <v>43090.590752314813</v>
      </c>
      <c r="D180" t="str">
        <f t="shared" si="20"/>
        <v>9</v>
      </c>
      <c r="E180" t="s">
        <v>162</v>
      </c>
      <c r="H180" t="s">
        <v>58</v>
      </c>
      <c r="I180" s="2">
        <v>43098</v>
      </c>
      <c r="J180" t="s">
        <v>183</v>
      </c>
      <c r="K180" t="s">
        <v>34</v>
      </c>
      <c r="L180" t="s">
        <v>35</v>
      </c>
      <c r="M180" t="s">
        <v>36</v>
      </c>
      <c r="N180" t="s">
        <v>37</v>
      </c>
      <c r="O180" t="s">
        <v>38</v>
      </c>
      <c r="P180" t="s">
        <v>39</v>
      </c>
      <c r="Q180">
        <v>501</v>
      </c>
      <c r="R180" t="s">
        <v>40</v>
      </c>
      <c r="S180" t="s">
        <v>41</v>
      </c>
      <c r="T180" t="s">
        <v>37</v>
      </c>
      <c r="U180" t="str">
        <f t="shared" si="23"/>
        <v>RV</v>
      </c>
      <c r="V180" t="s">
        <v>184</v>
      </c>
      <c r="W180" t="str">
        <f t="shared" si="24"/>
        <v>R3711E</v>
      </c>
      <c r="X180" t="s">
        <v>185</v>
      </c>
      <c r="Y180" t="s">
        <v>44</v>
      </c>
      <c r="Z180" t="s">
        <v>45</v>
      </c>
      <c r="AA180" t="s">
        <v>46</v>
      </c>
      <c r="AB180">
        <v>0</v>
      </c>
      <c r="AC180">
        <v>0</v>
      </c>
      <c r="AD180">
        <v>3460.94</v>
      </c>
      <c r="AE180">
        <v>0</v>
      </c>
    </row>
    <row r="181" spans="1:31" x14ac:dyDescent="0.25">
      <c r="A181" t="str">
        <f t="shared" si="19"/>
        <v>18</v>
      </c>
      <c r="B181" t="str">
        <f t="shared" ref="B181:B217" si="25">"05"</f>
        <v>05</v>
      </c>
      <c r="C181" s="1">
        <v>43069.544988425929</v>
      </c>
      <c r="D181" t="str">
        <f t="shared" si="20"/>
        <v>9</v>
      </c>
      <c r="E181" t="s">
        <v>84</v>
      </c>
      <c r="H181" t="s">
        <v>85</v>
      </c>
      <c r="I181" s="2">
        <v>43068</v>
      </c>
      <c r="J181" t="s">
        <v>183</v>
      </c>
      <c r="K181" t="s">
        <v>34</v>
      </c>
      <c r="L181" t="s">
        <v>35</v>
      </c>
      <c r="M181" t="s">
        <v>36</v>
      </c>
      <c r="N181" t="s">
        <v>37</v>
      </c>
      <c r="O181" t="s">
        <v>38</v>
      </c>
      <c r="P181" t="s">
        <v>39</v>
      </c>
      <c r="Q181">
        <v>501</v>
      </c>
      <c r="R181" t="s">
        <v>40</v>
      </c>
      <c r="S181" t="s">
        <v>41</v>
      </c>
      <c r="T181" t="s">
        <v>37</v>
      </c>
      <c r="U181" t="str">
        <f t="shared" si="23"/>
        <v>RV</v>
      </c>
      <c r="V181" t="s">
        <v>184</v>
      </c>
      <c r="W181" t="str">
        <f t="shared" si="24"/>
        <v>R3711E</v>
      </c>
      <c r="X181" t="s">
        <v>185</v>
      </c>
      <c r="Y181" t="s">
        <v>44</v>
      </c>
      <c r="Z181" t="s">
        <v>45</v>
      </c>
      <c r="AA181" t="s">
        <v>46</v>
      </c>
      <c r="AB181">
        <v>0</v>
      </c>
      <c r="AC181">
        <v>0</v>
      </c>
      <c r="AD181">
        <v>22.94</v>
      </c>
      <c r="AE181">
        <v>0</v>
      </c>
    </row>
    <row r="182" spans="1:31" x14ac:dyDescent="0.25">
      <c r="A182" t="str">
        <f t="shared" si="19"/>
        <v>18</v>
      </c>
      <c r="B182" t="str">
        <f t="shared" si="25"/>
        <v>05</v>
      </c>
      <c r="C182" s="1">
        <v>43069.544988425929</v>
      </c>
      <c r="D182" t="str">
        <f t="shared" si="20"/>
        <v>9</v>
      </c>
      <c r="E182" t="s">
        <v>84</v>
      </c>
      <c r="H182" t="s">
        <v>85</v>
      </c>
      <c r="I182" s="2">
        <v>43068</v>
      </c>
      <c r="J182" t="s">
        <v>183</v>
      </c>
      <c r="K182" t="s">
        <v>34</v>
      </c>
      <c r="L182" t="s">
        <v>35</v>
      </c>
      <c r="M182" t="s">
        <v>36</v>
      </c>
      <c r="N182" t="s">
        <v>37</v>
      </c>
      <c r="O182" t="s">
        <v>38</v>
      </c>
      <c r="P182" t="s">
        <v>39</v>
      </c>
      <c r="Q182">
        <v>501</v>
      </c>
      <c r="R182" t="s">
        <v>40</v>
      </c>
      <c r="S182" t="s">
        <v>41</v>
      </c>
      <c r="T182" t="s">
        <v>37</v>
      </c>
      <c r="U182" t="str">
        <f t="shared" si="23"/>
        <v>RV</v>
      </c>
      <c r="V182" t="s">
        <v>184</v>
      </c>
      <c r="W182" t="str">
        <f t="shared" si="24"/>
        <v>R3711E</v>
      </c>
      <c r="X182" t="s">
        <v>185</v>
      </c>
      <c r="Y182" t="s">
        <v>44</v>
      </c>
      <c r="Z182" t="s">
        <v>45</v>
      </c>
      <c r="AA182" t="s">
        <v>46</v>
      </c>
      <c r="AB182">
        <v>0</v>
      </c>
      <c r="AC182">
        <v>0</v>
      </c>
      <c r="AD182">
        <v>1146.96</v>
      </c>
      <c r="AE182">
        <v>0</v>
      </c>
    </row>
    <row r="183" spans="1:31" x14ac:dyDescent="0.25">
      <c r="A183" t="str">
        <f t="shared" si="19"/>
        <v>18</v>
      </c>
      <c r="B183" t="str">
        <f t="shared" si="25"/>
        <v>05</v>
      </c>
      <c r="C183" s="1">
        <v>43069.544999999998</v>
      </c>
      <c r="D183" t="str">
        <f t="shared" si="20"/>
        <v>9</v>
      </c>
      <c r="E183" t="s">
        <v>86</v>
      </c>
      <c r="H183" t="s">
        <v>87</v>
      </c>
      <c r="I183" s="2">
        <v>43068</v>
      </c>
      <c r="J183" t="s">
        <v>183</v>
      </c>
      <c r="K183" t="s">
        <v>34</v>
      </c>
      <c r="L183" t="s">
        <v>35</v>
      </c>
      <c r="M183" t="s">
        <v>36</v>
      </c>
      <c r="N183" t="s">
        <v>37</v>
      </c>
      <c r="O183" t="s">
        <v>38</v>
      </c>
      <c r="P183" t="s">
        <v>39</v>
      </c>
      <c r="Q183">
        <v>501</v>
      </c>
      <c r="R183" t="s">
        <v>40</v>
      </c>
      <c r="S183" t="s">
        <v>41</v>
      </c>
      <c r="T183" t="s">
        <v>37</v>
      </c>
      <c r="U183" t="str">
        <f t="shared" si="23"/>
        <v>RV</v>
      </c>
      <c r="V183" t="s">
        <v>184</v>
      </c>
      <c r="W183" t="str">
        <f t="shared" si="24"/>
        <v>R3711E</v>
      </c>
      <c r="X183" t="s">
        <v>185</v>
      </c>
      <c r="Y183" t="s">
        <v>44</v>
      </c>
      <c r="Z183" t="s">
        <v>45</v>
      </c>
      <c r="AA183" t="s">
        <v>46</v>
      </c>
      <c r="AB183">
        <v>0</v>
      </c>
      <c r="AC183">
        <v>0</v>
      </c>
      <c r="AD183">
        <v>22.94</v>
      </c>
      <c r="AE183">
        <v>0</v>
      </c>
    </row>
    <row r="184" spans="1:31" x14ac:dyDescent="0.25">
      <c r="A184" t="str">
        <f t="shared" si="19"/>
        <v>18</v>
      </c>
      <c r="B184" t="str">
        <f t="shared" si="25"/>
        <v>05</v>
      </c>
      <c r="C184" s="1">
        <v>43069.544999999998</v>
      </c>
      <c r="D184" t="str">
        <f t="shared" si="20"/>
        <v>9</v>
      </c>
      <c r="E184" t="s">
        <v>86</v>
      </c>
      <c r="H184" t="s">
        <v>87</v>
      </c>
      <c r="I184" s="2">
        <v>43068</v>
      </c>
      <c r="J184" t="s">
        <v>183</v>
      </c>
      <c r="K184" t="s">
        <v>34</v>
      </c>
      <c r="L184" t="s">
        <v>35</v>
      </c>
      <c r="M184" t="s">
        <v>36</v>
      </c>
      <c r="N184" t="s">
        <v>37</v>
      </c>
      <c r="O184" t="s">
        <v>38</v>
      </c>
      <c r="P184" t="s">
        <v>39</v>
      </c>
      <c r="Q184">
        <v>501</v>
      </c>
      <c r="R184" t="s">
        <v>40</v>
      </c>
      <c r="S184" t="s">
        <v>41</v>
      </c>
      <c r="T184" t="s">
        <v>37</v>
      </c>
      <c r="U184" t="str">
        <f t="shared" si="23"/>
        <v>RV</v>
      </c>
      <c r="V184" t="s">
        <v>184</v>
      </c>
      <c r="W184" t="str">
        <f t="shared" si="24"/>
        <v>R3711E</v>
      </c>
      <c r="X184" t="s">
        <v>185</v>
      </c>
      <c r="Y184" t="s">
        <v>44</v>
      </c>
      <c r="Z184" t="s">
        <v>45</v>
      </c>
      <c r="AA184" t="s">
        <v>46</v>
      </c>
      <c r="AB184">
        <v>0</v>
      </c>
      <c r="AC184">
        <v>0</v>
      </c>
      <c r="AD184">
        <v>1146.96</v>
      </c>
      <c r="AE184">
        <v>0</v>
      </c>
    </row>
    <row r="185" spans="1:31" x14ac:dyDescent="0.25">
      <c r="A185" t="str">
        <f t="shared" si="19"/>
        <v>18</v>
      </c>
      <c r="B185" t="str">
        <f t="shared" si="25"/>
        <v>05</v>
      </c>
      <c r="C185" s="1">
        <v>43069.545011574075</v>
      </c>
      <c r="D185" t="str">
        <f t="shared" si="20"/>
        <v>9</v>
      </c>
      <c r="E185" t="s">
        <v>88</v>
      </c>
      <c r="H185" t="s">
        <v>89</v>
      </c>
      <c r="I185" s="2">
        <v>43068</v>
      </c>
      <c r="J185" t="s">
        <v>183</v>
      </c>
      <c r="K185" t="s">
        <v>34</v>
      </c>
      <c r="L185" t="s">
        <v>35</v>
      </c>
      <c r="M185" t="s">
        <v>36</v>
      </c>
      <c r="N185" t="s">
        <v>37</v>
      </c>
      <c r="O185" t="s">
        <v>38</v>
      </c>
      <c r="P185" t="s">
        <v>39</v>
      </c>
      <c r="Q185">
        <v>501</v>
      </c>
      <c r="R185" t="s">
        <v>40</v>
      </c>
      <c r="S185" t="s">
        <v>41</v>
      </c>
      <c r="T185" t="s">
        <v>37</v>
      </c>
      <c r="U185" t="str">
        <f t="shared" si="23"/>
        <v>RV</v>
      </c>
      <c r="V185" t="s">
        <v>184</v>
      </c>
      <c r="W185" t="str">
        <f t="shared" si="24"/>
        <v>R3711E</v>
      </c>
      <c r="X185" t="s">
        <v>185</v>
      </c>
      <c r="Y185" t="s">
        <v>44</v>
      </c>
      <c r="Z185" t="s">
        <v>45</v>
      </c>
      <c r="AA185" t="s">
        <v>46</v>
      </c>
      <c r="AB185">
        <v>0</v>
      </c>
      <c r="AC185">
        <v>0</v>
      </c>
      <c r="AD185">
        <v>22.94</v>
      </c>
      <c r="AE185">
        <v>0</v>
      </c>
    </row>
    <row r="186" spans="1:31" x14ac:dyDescent="0.25">
      <c r="A186" t="str">
        <f t="shared" si="19"/>
        <v>18</v>
      </c>
      <c r="B186" t="str">
        <f t="shared" si="25"/>
        <v>05</v>
      </c>
      <c r="C186" s="1">
        <v>43069.545023148145</v>
      </c>
      <c r="D186" t="str">
        <f t="shared" si="20"/>
        <v>9</v>
      </c>
      <c r="E186" t="s">
        <v>88</v>
      </c>
      <c r="H186" t="s">
        <v>89</v>
      </c>
      <c r="I186" s="2">
        <v>43068</v>
      </c>
      <c r="J186" t="s">
        <v>183</v>
      </c>
      <c r="K186" t="s">
        <v>34</v>
      </c>
      <c r="L186" t="s">
        <v>35</v>
      </c>
      <c r="M186" t="s">
        <v>36</v>
      </c>
      <c r="N186" t="s">
        <v>37</v>
      </c>
      <c r="O186" t="s">
        <v>38</v>
      </c>
      <c r="P186" t="s">
        <v>39</v>
      </c>
      <c r="Q186">
        <v>501</v>
      </c>
      <c r="R186" t="s">
        <v>40</v>
      </c>
      <c r="S186" t="s">
        <v>41</v>
      </c>
      <c r="T186" t="s">
        <v>37</v>
      </c>
      <c r="U186" t="str">
        <f t="shared" si="23"/>
        <v>RV</v>
      </c>
      <c r="V186" t="s">
        <v>184</v>
      </c>
      <c r="W186" t="str">
        <f t="shared" si="24"/>
        <v>R3711E</v>
      </c>
      <c r="X186" t="s">
        <v>185</v>
      </c>
      <c r="Y186" t="s">
        <v>44</v>
      </c>
      <c r="Z186" t="s">
        <v>45</v>
      </c>
      <c r="AA186" t="s">
        <v>46</v>
      </c>
      <c r="AB186">
        <v>0</v>
      </c>
      <c r="AC186">
        <v>0</v>
      </c>
      <c r="AD186">
        <v>1146.96</v>
      </c>
      <c r="AE186">
        <v>0</v>
      </c>
    </row>
    <row r="187" spans="1:31" x14ac:dyDescent="0.25">
      <c r="A187" t="str">
        <f t="shared" si="19"/>
        <v>18</v>
      </c>
      <c r="B187" t="str">
        <f t="shared" si="25"/>
        <v>05</v>
      </c>
      <c r="C187" s="1">
        <v>43069.545034722221</v>
      </c>
      <c r="D187" t="str">
        <f t="shared" si="20"/>
        <v>9</v>
      </c>
      <c r="E187" t="s">
        <v>90</v>
      </c>
      <c r="H187" t="s">
        <v>91</v>
      </c>
      <c r="I187" s="2">
        <v>43068</v>
      </c>
      <c r="J187" t="s">
        <v>183</v>
      </c>
      <c r="K187" t="s">
        <v>34</v>
      </c>
      <c r="L187" t="s">
        <v>35</v>
      </c>
      <c r="M187" t="s">
        <v>36</v>
      </c>
      <c r="N187" t="s">
        <v>37</v>
      </c>
      <c r="O187" t="s">
        <v>38</v>
      </c>
      <c r="P187" t="s">
        <v>39</v>
      </c>
      <c r="Q187">
        <v>501</v>
      </c>
      <c r="R187" t="s">
        <v>40</v>
      </c>
      <c r="S187" t="s">
        <v>41</v>
      </c>
      <c r="T187" t="s">
        <v>37</v>
      </c>
      <c r="U187" t="str">
        <f t="shared" si="23"/>
        <v>RV</v>
      </c>
      <c r="V187" t="s">
        <v>184</v>
      </c>
      <c r="W187" t="str">
        <f t="shared" si="24"/>
        <v>R3711E</v>
      </c>
      <c r="X187" t="s">
        <v>185</v>
      </c>
      <c r="Y187" t="s">
        <v>44</v>
      </c>
      <c r="Z187" t="s">
        <v>45</v>
      </c>
      <c r="AA187" t="s">
        <v>46</v>
      </c>
      <c r="AB187">
        <v>0</v>
      </c>
      <c r="AC187">
        <v>0</v>
      </c>
      <c r="AD187">
        <v>22.94</v>
      </c>
      <c r="AE187">
        <v>0</v>
      </c>
    </row>
    <row r="188" spans="1:31" x14ac:dyDescent="0.25">
      <c r="A188" t="str">
        <f t="shared" si="19"/>
        <v>18</v>
      </c>
      <c r="B188" t="str">
        <f t="shared" si="25"/>
        <v>05</v>
      </c>
      <c r="C188" s="1">
        <v>43069.545034722221</v>
      </c>
      <c r="D188" t="str">
        <f t="shared" si="20"/>
        <v>9</v>
      </c>
      <c r="E188" t="s">
        <v>90</v>
      </c>
      <c r="H188" t="s">
        <v>91</v>
      </c>
      <c r="I188" s="2">
        <v>43068</v>
      </c>
      <c r="J188" t="s">
        <v>183</v>
      </c>
      <c r="K188" t="s">
        <v>34</v>
      </c>
      <c r="L188" t="s">
        <v>35</v>
      </c>
      <c r="M188" t="s">
        <v>36</v>
      </c>
      <c r="N188" t="s">
        <v>37</v>
      </c>
      <c r="O188" t="s">
        <v>38</v>
      </c>
      <c r="P188" t="s">
        <v>39</v>
      </c>
      <c r="Q188">
        <v>501</v>
      </c>
      <c r="R188" t="s">
        <v>40</v>
      </c>
      <c r="S188" t="s">
        <v>41</v>
      </c>
      <c r="T188" t="s">
        <v>37</v>
      </c>
      <c r="U188" t="str">
        <f t="shared" ref="U188:U219" si="26">"RV"</f>
        <v>RV</v>
      </c>
      <c r="V188" t="s">
        <v>184</v>
      </c>
      <c r="W188" t="str">
        <f t="shared" ref="W188:W219" si="27">"R3711E"</f>
        <v>R3711E</v>
      </c>
      <c r="X188" t="s">
        <v>185</v>
      </c>
      <c r="Y188" t="s">
        <v>44</v>
      </c>
      <c r="Z188" t="s">
        <v>45</v>
      </c>
      <c r="AA188" t="s">
        <v>46</v>
      </c>
      <c r="AB188">
        <v>0</v>
      </c>
      <c r="AC188">
        <v>0</v>
      </c>
      <c r="AD188">
        <v>1146.96</v>
      </c>
      <c r="AE188">
        <v>0</v>
      </c>
    </row>
    <row r="189" spans="1:31" x14ac:dyDescent="0.25">
      <c r="A189" t="str">
        <f t="shared" si="19"/>
        <v>18</v>
      </c>
      <c r="B189" t="str">
        <f t="shared" si="25"/>
        <v>05</v>
      </c>
      <c r="C189" s="1">
        <v>43069.544675925928</v>
      </c>
      <c r="D189" t="str">
        <f t="shared" si="20"/>
        <v>9</v>
      </c>
      <c r="E189" t="s">
        <v>92</v>
      </c>
      <c r="H189" t="s">
        <v>93</v>
      </c>
      <c r="I189" s="2">
        <v>43068</v>
      </c>
      <c r="J189" t="s">
        <v>183</v>
      </c>
      <c r="K189" t="s">
        <v>34</v>
      </c>
      <c r="L189" t="s">
        <v>35</v>
      </c>
      <c r="M189" t="s">
        <v>36</v>
      </c>
      <c r="N189" t="s">
        <v>37</v>
      </c>
      <c r="O189" t="s">
        <v>38</v>
      </c>
      <c r="P189" t="s">
        <v>39</v>
      </c>
      <c r="Q189">
        <v>501</v>
      </c>
      <c r="R189" t="s">
        <v>40</v>
      </c>
      <c r="S189" t="s">
        <v>41</v>
      </c>
      <c r="T189" t="s">
        <v>37</v>
      </c>
      <c r="U189" t="str">
        <f t="shared" si="26"/>
        <v>RV</v>
      </c>
      <c r="V189" t="s">
        <v>184</v>
      </c>
      <c r="W189" t="str">
        <f t="shared" si="27"/>
        <v>R3711E</v>
      </c>
      <c r="X189" t="s">
        <v>185</v>
      </c>
      <c r="Y189" t="s">
        <v>44</v>
      </c>
      <c r="Z189" t="s">
        <v>45</v>
      </c>
      <c r="AA189" t="s">
        <v>65</v>
      </c>
      <c r="AB189">
        <v>0</v>
      </c>
      <c r="AC189">
        <v>0</v>
      </c>
      <c r="AD189">
        <v>-11.48</v>
      </c>
      <c r="AE189">
        <v>0</v>
      </c>
    </row>
    <row r="190" spans="1:31" x14ac:dyDescent="0.25">
      <c r="A190" t="str">
        <f t="shared" si="19"/>
        <v>18</v>
      </c>
      <c r="B190" t="str">
        <f t="shared" si="25"/>
        <v>05</v>
      </c>
      <c r="C190" s="1">
        <v>43069.544675925928</v>
      </c>
      <c r="D190" t="str">
        <f t="shared" si="20"/>
        <v>9</v>
      </c>
      <c r="E190" t="s">
        <v>92</v>
      </c>
      <c r="H190" t="s">
        <v>94</v>
      </c>
      <c r="I190" s="2">
        <v>43068</v>
      </c>
      <c r="J190" t="s">
        <v>183</v>
      </c>
      <c r="K190" t="s">
        <v>34</v>
      </c>
      <c r="L190" t="s">
        <v>35</v>
      </c>
      <c r="M190" t="s">
        <v>36</v>
      </c>
      <c r="N190" t="s">
        <v>37</v>
      </c>
      <c r="O190" t="s">
        <v>38</v>
      </c>
      <c r="P190" t="s">
        <v>39</v>
      </c>
      <c r="Q190">
        <v>501</v>
      </c>
      <c r="R190" t="s">
        <v>40</v>
      </c>
      <c r="S190" t="s">
        <v>41</v>
      </c>
      <c r="T190" t="s">
        <v>37</v>
      </c>
      <c r="U190" t="str">
        <f t="shared" si="26"/>
        <v>RV</v>
      </c>
      <c r="V190" t="s">
        <v>184</v>
      </c>
      <c r="W190" t="str">
        <f t="shared" si="27"/>
        <v>R3711E</v>
      </c>
      <c r="X190" t="s">
        <v>185</v>
      </c>
      <c r="Y190" t="s">
        <v>44</v>
      </c>
      <c r="Z190" t="s">
        <v>45</v>
      </c>
      <c r="AA190" t="s">
        <v>46</v>
      </c>
      <c r="AB190">
        <v>0</v>
      </c>
      <c r="AC190">
        <v>0</v>
      </c>
      <c r="AD190">
        <v>11.48</v>
      </c>
      <c r="AE190">
        <v>0</v>
      </c>
    </row>
    <row r="191" spans="1:31" x14ac:dyDescent="0.25">
      <c r="A191" t="str">
        <f t="shared" si="19"/>
        <v>18</v>
      </c>
      <c r="B191" t="str">
        <f t="shared" si="25"/>
        <v>05</v>
      </c>
      <c r="C191" s="1">
        <v>43069.544687499998</v>
      </c>
      <c r="D191" t="str">
        <f t="shared" si="20"/>
        <v>9</v>
      </c>
      <c r="E191" t="s">
        <v>92</v>
      </c>
      <c r="H191" t="s">
        <v>93</v>
      </c>
      <c r="I191" s="2">
        <v>43068</v>
      </c>
      <c r="J191" t="s">
        <v>183</v>
      </c>
      <c r="K191" t="s">
        <v>34</v>
      </c>
      <c r="L191" t="s">
        <v>35</v>
      </c>
      <c r="M191" t="s">
        <v>36</v>
      </c>
      <c r="N191" t="s">
        <v>37</v>
      </c>
      <c r="O191" t="s">
        <v>38</v>
      </c>
      <c r="P191" t="s">
        <v>39</v>
      </c>
      <c r="Q191">
        <v>501</v>
      </c>
      <c r="R191" t="s">
        <v>40</v>
      </c>
      <c r="S191" t="s">
        <v>41</v>
      </c>
      <c r="T191" t="s">
        <v>37</v>
      </c>
      <c r="U191" t="str">
        <f t="shared" si="26"/>
        <v>RV</v>
      </c>
      <c r="V191" t="s">
        <v>184</v>
      </c>
      <c r="W191" t="str">
        <f t="shared" si="27"/>
        <v>R3711E</v>
      </c>
      <c r="X191" t="s">
        <v>185</v>
      </c>
      <c r="Y191" t="s">
        <v>44</v>
      </c>
      <c r="Z191" t="s">
        <v>45</v>
      </c>
      <c r="AA191" t="s">
        <v>65</v>
      </c>
      <c r="AB191">
        <v>0</v>
      </c>
      <c r="AC191">
        <v>0</v>
      </c>
      <c r="AD191">
        <v>-573.48</v>
      </c>
      <c r="AE191">
        <v>0</v>
      </c>
    </row>
    <row r="192" spans="1:31" x14ac:dyDescent="0.25">
      <c r="A192" t="str">
        <f t="shared" si="19"/>
        <v>18</v>
      </c>
      <c r="B192" t="str">
        <f t="shared" si="25"/>
        <v>05</v>
      </c>
      <c r="C192" s="1">
        <v>43069.544687499998</v>
      </c>
      <c r="D192" t="str">
        <f t="shared" si="20"/>
        <v>9</v>
      </c>
      <c r="E192" t="s">
        <v>92</v>
      </c>
      <c r="H192" t="s">
        <v>94</v>
      </c>
      <c r="I192" s="2">
        <v>43068</v>
      </c>
      <c r="J192" t="s">
        <v>183</v>
      </c>
      <c r="K192" t="s">
        <v>34</v>
      </c>
      <c r="L192" t="s">
        <v>35</v>
      </c>
      <c r="M192" t="s">
        <v>36</v>
      </c>
      <c r="N192" t="s">
        <v>37</v>
      </c>
      <c r="O192" t="s">
        <v>38</v>
      </c>
      <c r="P192" t="s">
        <v>39</v>
      </c>
      <c r="Q192">
        <v>501</v>
      </c>
      <c r="R192" t="s">
        <v>40</v>
      </c>
      <c r="S192" t="s">
        <v>41</v>
      </c>
      <c r="T192" t="s">
        <v>37</v>
      </c>
      <c r="U192" t="str">
        <f t="shared" si="26"/>
        <v>RV</v>
      </c>
      <c r="V192" t="s">
        <v>184</v>
      </c>
      <c r="W192" t="str">
        <f t="shared" si="27"/>
        <v>R3711E</v>
      </c>
      <c r="X192" t="s">
        <v>185</v>
      </c>
      <c r="Y192" t="s">
        <v>44</v>
      </c>
      <c r="Z192" t="s">
        <v>45</v>
      </c>
      <c r="AA192" t="s">
        <v>46</v>
      </c>
      <c r="AB192">
        <v>0</v>
      </c>
      <c r="AC192">
        <v>0</v>
      </c>
      <c r="AD192">
        <v>573.48</v>
      </c>
      <c r="AE192">
        <v>0</v>
      </c>
    </row>
    <row r="193" spans="1:31" x14ac:dyDescent="0.25">
      <c r="A193" t="str">
        <f t="shared" si="19"/>
        <v>18</v>
      </c>
      <c r="B193" t="str">
        <f t="shared" si="25"/>
        <v>05</v>
      </c>
      <c r="C193" s="1">
        <v>43069.544710648152</v>
      </c>
      <c r="D193" t="str">
        <f t="shared" si="20"/>
        <v>9</v>
      </c>
      <c r="E193" t="s">
        <v>95</v>
      </c>
      <c r="H193" t="s">
        <v>96</v>
      </c>
      <c r="I193" s="2">
        <v>43068</v>
      </c>
      <c r="J193" t="s">
        <v>183</v>
      </c>
      <c r="K193" t="s">
        <v>34</v>
      </c>
      <c r="L193" t="s">
        <v>35</v>
      </c>
      <c r="M193" t="s">
        <v>36</v>
      </c>
      <c r="N193" t="s">
        <v>37</v>
      </c>
      <c r="O193" t="s">
        <v>38</v>
      </c>
      <c r="P193" t="s">
        <v>39</v>
      </c>
      <c r="Q193">
        <v>501</v>
      </c>
      <c r="R193" t="s">
        <v>40</v>
      </c>
      <c r="S193" t="s">
        <v>41</v>
      </c>
      <c r="T193" t="s">
        <v>37</v>
      </c>
      <c r="U193" t="str">
        <f t="shared" si="26"/>
        <v>RV</v>
      </c>
      <c r="V193" t="s">
        <v>184</v>
      </c>
      <c r="W193" t="str">
        <f t="shared" si="27"/>
        <v>R3711E</v>
      </c>
      <c r="X193" t="s">
        <v>185</v>
      </c>
      <c r="Y193" t="s">
        <v>44</v>
      </c>
      <c r="Z193" t="s">
        <v>45</v>
      </c>
      <c r="AA193" t="s">
        <v>65</v>
      </c>
      <c r="AB193">
        <v>0</v>
      </c>
      <c r="AC193">
        <v>0</v>
      </c>
      <c r="AD193">
        <v>-22.94</v>
      </c>
      <c r="AE193">
        <v>0</v>
      </c>
    </row>
    <row r="194" spans="1:31" x14ac:dyDescent="0.25">
      <c r="A194" t="str">
        <f t="shared" ref="A194:A257" si="28">"18"</f>
        <v>18</v>
      </c>
      <c r="B194" t="str">
        <f t="shared" si="25"/>
        <v>05</v>
      </c>
      <c r="C194" s="1">
        <v>43069.544710648152</v>
      </c>
      <c r="D194" t="str">
        <f t="shared" ref="D194:D257" si="29">"9"</f>
        <v>9</v>
      </c>
      <c r="E194" t="s">
        <v>95</v>
      </c>
      <c r="H194" t="s">
        <v>97</v>
      </c>
      <c r="I194" s="2">
        <v>43068</v>
      </c>
      <c r="J194" t="s">
        <v>183</v>
      </c>
      <c r="K194" t="s">
        <v>34</v>
      </c>
      <c r="L194" t="s">
        <v>35</v>
      </c>
      <c r="M194" t="s">
        <v>36</v>
      </c>
      <c r="N194" t="s">
        <v>37</v>
      </c>
      <c r="O194" t="s">
        <v>38</v>
      </c>
      <c r="P194" t="s">
        <v>39</v>
      </c>
      <c r="Q194">
        <v>501</v>
      </c>
      <c r="R194" t="s">
        <v>40</v>
      </c>
      <c r="S194" t="s">
        <v>41</v>
      </c>
      <c r="T194" t="s">
        <v>37</v>
      </c>
      <c r="U194" t="str">
        <f t="shared" si="26"/>
        <v>RV</v>
      </c>
      <c r="V194" t="s">
        <v>184</v>
      </c>
      <c r="W194" t="str">
        <f t="shared" si="27"/>
        <v>R3711E</v>
      </c>
      <c r="X194" t="s">
        <v>185</v>
      </c>
      <c r="Y194" t="s">
        <v>44</v>
      </c>
      <c r="Z194" t="s">
        <v>45</v>
      </c>
      <c r="AA194" t="s">
        <v>46</v>
      </c>
      <c r="AB194">
        <v>0</v>
      </c>
      <c r="AC194">
        <v>0</v>
      </c>
      <c r="AD194">
        <v>22.94</v>
      </c>
      <c r="AE194">
        <v>0</v>
      </c>
    </row>
    <row r="195" spans="1:31" x14ac:dyDescent="0.25">
      <c r="A195" t="str">
        <f t="shared" si="28"/>
        <v>18</v>
      </c>
      <c r="B195" t="str">
        <f t="shared" si="25"/>
        <v>05</v>
      </c>
      <c r="C195" s="1">
        <v>43069.544710648152</v>
      </c>
      <c r="D195" t="str">
        <f t="shared" si="29"/>
        <v>9</v>
      </c>
      <c r="E195" t="s">
        <v>95</v>
      </c>
      <c r="H195" t="s">
        <v>96</v>
      </c>
      <c r="I195" s="2">
        <v>43068</v>
      </c>
      <c r="J195" t="s">
        <v>183</v>
      </c>
      <c r="K195" t="s">
        <v>34</v>
      </c>
      <c r="L195" t="s">
        <v>35</v>
      </c>
      <c r="M195" t="s">
        <v>36</v>
      </c>
      <c r="N195" t="s">
        <v>37</v>
      </c>
      <c r="O195" t="s">
        <v>38</v>
      </c>
      <c r="P195" t="s">
        <v>39</v>
      </c>
      <c r="Q195">
        <v>501</v>
      </c>
      <c r="R195" t="s">
        <v>40</v>
      </c>
      <c r="S195" t="s">
        <v>41</v>
      </c>
      <c r="T195" t="s">
        <v>37</v>
      </c>
      <c r="U195" t="str">
        <f t="shared" si="26"/>
        <v>RV</v>
      </c>
      <c r="V195" t="s">
        <v>184</v>
      </c>
      <c r="W195" t="str">
        <f t="shared" si="27"/>
        <v>R3711E</v>
      </c>
      <c r="X195" t="s">
        <v>185</v>
      </c>
      <c r="Y195" t="s">
        <v>44</v>
      </c>
      <c r="Z195" t="s">
        <v>45</v>
      </c>
      <c r="AA195" t="s">
        <v>65</v>
      </c>
      <c r="AB195">
        <v>0</v>
      </c>
      <c r="AC195">
        <v>0</v>
      </c>
      <c r="AD195">
        <v>-1146.96</v>
      </c>
      <c r="AE195">
        <v>0</v>
      </c>
    </row>
    <row r="196" spans="1:31" x14ac:dyDescent="0.25">
      <c r="A196" t="str">
        <f t="shared" si="28"/>
        <v>18</v>
      </c>
      <c r="B196" t="str">
        <f t="shared" si="25"/>
        <v>05</v>
      </c>
      <c r="C196" s="1">
        <v>43069.544710648152</v>
      </c>
      <c r="D196" t="str">
        <f t="shared" si="29"/>
        <v>9</v>
      </c>
      <c r="E196" t="s">
        <v>95</v>
      </c>
      <c r="H196" t="s">
        <v>97</v>
      </c>
      <c r="I196" s="2">
        <v>43068</v>
      </c>
      <c r="J196" t="s">
        <v>183</v>
      </c>
      <c r="K196" t="s">
        <v>34</v>
      </c>
      <c r="L196" t="s">
        <v>35</v>
      </c>
      <c r="M196" t="s">
        <v>36</v>
      </c>
      <c r="N196" t="s">
        <v>37</v>
      </c>
      <c r="O196" t="s">
        <v>38</v>
      </c>
      <c r="P196" t="s">
        <v>39</v>
      </c>
      <c r="Q196">
        <v>501</v>
      </c>
      <c r="R196" t="s">
        <v>40</v>
      </c>
      <c r="S196" t="s">
        <v>41</v>
      </c>
      <c r="T196" t="s">
        <v>37</v>
      </c>
      <c r="U196" t="str">
        <f t="shared" si="26"/>
        <v>RV</v>
      </c>
      <c r="V196" t="s">
        <v>184</v>
      </c>
      <c r="W196" t="str">
        <f t="shared" si="27"/>
        <v>R3711E</v>
      </c>
      <c r="X196" t="s">
        <v>185</v>
      </c>
      <c r="Y196" t="s">
        <v>44</v>
      </c>
      <c r="Z196" t="s">
        <v>45</v>
      </c>
      <c r="AA196" t="s">
        <v>46</v>
      </c>
      <c r="AB196">
        <v>0</v>
      </c>
      <c r="AC196">
        <v>0</v>
      </c>
      <c r="AD196">
        <v>1146.96</v>
      </c>
      <c r="AE196">
        <v>0</v>
      </c>
    </row>
    <row r="197" spans="1:31" x14ac:dyDescent="0.25">
      <c r="A197" t="str">
        <f t="shared" si="28"/>
        <v>18</v>
      </c>
      <c r="B197" t="str">
        <f t="shared" si="25"/>
        <v>05</v>
      </c>
      <c r="C197" s="1">
        <v>43069.544722222221</v>
      </c>
      <c r="D197" t="str">
        <f t="shared" si="29"/>
        <v>9</v>
      </c>
      <c r="E197" t="s">
        <v>98</v>
      </c>
      <c r="H197" t="s">
        <v>99</v>
      </c>
      <c r="I197" s="2">
        <v>43068</v>
      </c>
      <c r="J197" t="s">
        <v>183</v>
      </c>
      <c r="K197" t="s">
        <v>34</v>
      </c>
      <c r="L197" t="s">
        <v>35</v>
      </c>
      <c r="M197" t="s">
        <v>36</v>
      </c>
      <c r="N197" t="s">
        <v>37</v>
      </c>
      <c r="O197" t="s">
        <v>38</v>
      </c>
      <c r="P197" t="s">
        <v>39</v>
      </c>
      <c r="Q197">
        <v>501</v>
      </c>
      <c r="R197" t="s">
        <v>40</v>
      </c>
      <c r="S197" t="s">
        <v>41</v>
      </c>
      <c r="T197" t="s">
        <v>37</v>
      </c>
      <c r="U197" t="str">
        <f t="shared" si="26"/>
        <v>RV</v>
      </c>
      <c r="V197" t="s">
        <v>184</v>
      </c>
      <c r="W197" t="str">
        <f t="shared" si="27"/>
        <v>R3711E</v>
      </c>
      <c r="X197" t="s">
        <v>185</v>
      </c>
      <c r="Y197" t="s">
        <v>44</v>
      </c>
      <c r="Z197" t="s">
        <v>45</v>
      </c>
      <c r="AA197" t="s">
        <v>65</v>
      </c>
      <c r="AB197">
        <v>0</v>
      </c>
      <c r="AC197">
        <v>0</v>
      </c>
      <c r="AD197">
        <v>-22.94</v>
      </c>
      <c r="AE197">
        <v>0</v>
      </c>
    </row>
    <row r="198" spans="1:31" x14ac:dyDescent="0.25">
      <c r="A198" t="str">
        <f t="shared" si="28"/>
        <v>18</v>
      </c>
      <c r="B198" t="str">
        <f t="shared" si="25"/>
        <v>05</v>
      </c>
      <c r="C198" s="1">
        <v>43069.544722222221</v>
      </c>
      <c r="D198" t="str">
        <f t="shared" si="29"/>
        <v>9</v>
      </c>
      <c r="E198" t="s">
        <v>98</v>
      </c>
      <c r="H198" t="s">
        <v>100</v>
      </c>
      <c r="I198" s="2">
        <v>43068</v>
      </c>
      <c r="J198" t="s">
        <v>183</v>
      </c>
      <c r="K198" t="s">
        <v>34</v>
      </c>
      <c r="L198" t="s">
        <v>35</v>
      </c>
      <c r="M198" t="s">
        <v>36</v>
      </c>
      <c r="N198" t="s">
        <v>37</v>
      </c>
      <c r="O198" t="s">
        <v>38</v>
      </c>
      <c r="P198" t="s">
        <v>39</v>
      </c>
      <c r="Q198">
        <v>501</v>
      </c>
      <c r="R198" t="s">
        <v>40</v>
      </c>
      <c r="S198" t="s">
        <v>41</v>
      </c>
      <c r="T198" t="s">
        <v>37</v>
      </c>
      <c r="U198" t="str">
        <f t="shared" si="26"/>
        <v>RV</v>
      </c>
      <c r="V198" t="s">
        <v>184</v>
      </c>
      <c r="W198" t="str">
        <f t="shared" si="27"/>
        <v>R3711E</v>
      </c>
      <c r="X198" t="s">
        <v>185</v>
      </c>
      <c r="Y198" t="s">
        <v>44</v>
      </c>
      <c r="Z198" t="s">
        <v>45</v>
      </c>
      <c r="AA198" t="s">
        <v>46</v>
      </c>
      <c r="AB198">
        <v>0</v>
      </c>
      <c r="AC198">
        <v>0</v>
      </c>
      <c r="AD198">
        <v>22.94</v>
      </c>
      <c r="AE198">
        <v>0</v>
      </c>
    </row>
    <row r="199" spans="1:31" x14ac:dyDescent="0.25">
      <c r="A199" t="str">
        <f t="shared" si="28"/>
        <v>18</v>
      </c>
      <c r="B199" t="str">
        <f t="shared" si="25"/>
        <v>05</v>
      </c>
      <c r="C199" s="1">
        <v>43069.544733796298</v>
      </c>
      <c r="D199" t="str">
        <f t="shared" si="29"/>
        <v>9</v>
      </c>
      <c r="E199" t="s">
        <v>98</v>
      </c>
      <c r="H199" t="s">
        <v>99</v>
      </c>
      <c r="I199" s="2">
        <v>43068</v>
      </c>
      <c r="J199" t="s">
        <v>183</v>
      </c>
      <c r="K199" t="s">
        <v>34</v>
      </c>
      <c r="L199" t="s">
        <v>35</v>
      </c>
      <c r="M199" t="s">
        <v>36</v>
      </c>
      <c r="N199" t="s">
        <v>37</v>
      </c>
      <c r="O199" t="s">
        <v>38</v>
      </c>
      <c r="P199" t="s">
        <v>39</v>
      </c>
      <c r="Q199">
        <v>501</v>
      </c>
      <c r="R199" t="s">
        <v>40</v>
      </c>
      <c r="S199" t="s">
        <v>41</v>
      </c>
      <c r="T199" t="s">
        <v>37</v>
      </c>
      <c r="U199" t="str">
        <f t="shared" si="26"/>
        <v>RV</v>
      </c>
      <c r="V199" t="s">
        <v>184</v>
      </c>
      <c r="W199" t="str">
        <f t="shared" si="27"/>
        <v>R3711E</v>
      </c>
      <c r="X199" t="s">
        <v>185</v>
      </c>
      <c r="Y199" t="s">
        <v>44</v>
      </c>
      <c r="Z199" t="s">
        <v>45</v>
      </c>
      <c r="AA199" t="s">
        <v>65</v>
      </c>
      <c r="AB199">
        <v>0</v>
      </c>
      <c r="AC199">
        <v>0</v>
      </c>
      <c r="AD199">
        <v>-1146.96</v>
      </c>
      <c r="AE199">
        <v>0</v>
      </c>
    </row>
    <row r="200" spans="1:31" x14ac:dyDescent="0.25">
      <c r="A200" t="str">
        <f t="shared" si="28"/>
        <v>18</v>
      </c>
      <c r="B200" t="str">
        <f t="shared" si="25"/>
        <v>05</v>
      </c>
      <c r="C200" s="1">
        <v>43069.544733796298</v>
      </c>
      <c r="D200" t="str">
        <f t="shared" si="29"/>
        <v>9</v>
      </c>
      <c r="E200" t="s">
        <v>98</v>
      </c>
      <c r="H200" t="s">
        <v>100</v>
      </c>
      <c r="I200" s="2">
        <v>43068</v>
      </c>
      <c r="J200" t="s">
        <v>183</v>
      </c>
      <c r="K200" t="s">
        <v>34</v>
      </c>
      <c r="L200" t="s">
        <v>35</v>
      </c>
      <c r="M200" t="s">
        <v>36</v>
      </c>
      <c r="N200" t="s">
        <v>37</v>
      </c>
      <c r="O200" t="s">
        <v>38</v>
      </c>
      <c r="P200" t="s">
        <v>39</v>
      </c>
      <c r="Q200">
        <v>501</v>
      </c>
      <c r="R200" t="s">
        <v>40</v>
      </c>
      <c r="S200" t="s">
        <v>41</v>
      </c>
      <c r="T200" t="s">
        <v>37</v>
      </c>
      <c r="U200" t="str">
        <f t="shared" si="26"/>
        <v>RV</v>
      </c>
      <c r="V200" t="s">
        <v>184</v>
      </c>
      <c r="W200" t="str">
        <f t="shared" si="27"/>
        <v>R3711E</v>
      </c>
      <c r="X200" t="s">
        <v>185</v>
      </c>
      <c r="Y200" t="s">
        <v>44</v>
      </c>
      <c r="Z200" t="s">
        <v>45</v>
      </c>
      <c r="AA200" t="s">
        <v>46</v>
      </c>
      <c r="AB200">
        <v>0</v>
      </c>
      <c r="AC200">
        <v>0</v>
      </c>
      <c r="AD200">
        <v>1146.96</v>
      </c>
      <c r="AE200">
        <v>0</v>
      </c>
    </row>
    <row r="201" spans="1:31" x14ac:dyDescent="0.25">
      <c r="A201" t="str">
        <f t="shared" si="28"/>
        <v>18</v>
      </c>
      <c r="B201" t="str">
        <f t="shared" si="25"/>
        <v>05</v>
      </c>
      <c r="C201" s="1">
        <v>43069.544745370367</v>
      </c>
      <c r="D201" t="str">
        <f t="shared" si="29"/>
        <v>9</v>
      </c>
      <c r="E201" t="s">
        <v>101</v>
      </c>
      <c r="H201" t="s">
        <v>102</v>
      </c>
      <c r="I201" s="2">
        <v>43068</v>
      </c>
      <c r="J201" t="s">
        <v>183</v>
      </c>
      <c r="K201" t="s">
        <v>34</v>
      </c>
      <c r="L201" t="s">
        <v>35</v>
      </c>
      <c r="M201" t="s">
        <v>36</v>
      </c>
      <c r="N201" t="s">
        <v>37</v>
      </c>
      <c r="O201" t="s">
        <v>38</v>
      </c>
      <c r="P201" t="s">
        <v>39</v>
      </c>
      <c r="Q201">
        <v>501</v>
      </c>
      <c r="R201" t="s">
        <v>40</v>
      </c>
      <c r="S201" t="s">
        <v>41</v>
      </c>
      <c r="T201" t="s">
        <v>37</v>
      </c>
      <c r="U201" t="str">
        <f t="shared" si="26"/>
        <v>RV</v>
      </c>
      <c r="V201" t="s">
        <v>184</v>
      </c>
      <c r="W201" t="str">
        <f t="shared" si="27"/>
        <v>R3711E</v>
      </c>
      <c r="X201" t="s">
        <v>185</v>
      </c>
      <c r="Y201" t="s">
        <v>44</v>
      </c>
      <c r="Z201" t="s">
        <v>45</v>
      </c>
      <c r="AA201" t="s">
        <v>65</v>
      </c>
      <c r="AB201">
        <v>0</v>
      </c>
      <c r="AC201">
        <v>0</v>
      </c>
      <c r="AD201">
        <v>-22.94</v>
      </c>
      <c r="AE201">
        <v>0</v>
      </c>
    </row>
    <row r="202" spans="1:31" x14ac:dyDescent="0.25">
      <c r="A202" t="str">
        <f t="shared" si="28"/>
        <v>18</v>
      </c>
      <c r="B202" t="str">
        <f t="shared" si="25"/>
        <v>05</v>
      </c>
      <c r="C202" s="1">
        <v>43069.544745370367</v>
      </c>
      <c r="D202" t="str">
        <f t="shared" si="29"/>
        <v>9</v>
      </c>
      <c r="E202" t="s">
        <v>101</v>
      </c>
      <c r="H202" t="s">
        <v>103</v>
      </c>
      <c r="I202" s="2">
        <v>43068</v>
      </c>
      <c r="J202" t="s">
        <v>183</v>
      </c>
      <c r="K202" t="s">
        <v>34</v>
      </c>
      <c r="L202" t="s">
        <v>35</v>
      </c>
      <c r="M202" t="s">
        <v>36</v>
      </c>
      <c r="N202" t="s">
        <v>37</v>
      </c>
      <c r="O202" t="s">
        <v>38</v>
      </c>
      <c r="P202" t="s">
        <v>39</v>
      </c>
      <c r="Q202">
        <v>501</v>
      </c>
      <c r="R202" t="s">
        <v>40</v>
      </c>
      <c r="S202" t="s">
        <v>41</v>
      </c>
      <c r="T202" t="s">
        <v>37</v>
      </c>
      <c r="U202" t="str">
        <f t="shared" si="26"/>
        <v>RV</v>
      </c>
      <c r="V202" t="s">
        <v>184</v>
      </c>
      <c r="W202" t="str">
        <f t="shared" si="27"/>
        <v>R3711E</v>
      </c>
      <c r="X202" t="s">
        <v>185</v>
      </c>
      <c r="Y202" t="s">
        <v>44</v>
      </c>
      <c r="Z202" t="s">
        <v>45</v>
      </c>
      <c r="AA202" t="s">
        <v>46</v>
      </c>
      <c r="AB202">
        <v>0</v>
      </c>
      <c r="AC202">
        <v>0</v>
      </c>
      <c r="AD202">
        <v>22.94</v>
      </c>
      <c r="AE202">
        <v>0</v>
      </c>
    </row>
    <row r="203" spans="1:31" x14ac:dyDescent="0.25">
      <c r="A203" t="str">
        <f t="shared" si="28"/>
        <v>18</v>
      </c>
      <c r="B203" t="str">
        <f t="shared" si="25"/>
        <v>05</v>
      </c>
      <c r="C203" s="1">
        <v>43069.544756944444</v>
      </c>
      <c r="D203" t="str">
        <f t="shared" si="29"/>
        <v>9</v>
      </c>
      <c r="E203" t="s">
        <v>101</v>
      </c>
      <c r="H203" t="s">
        <v>102</v>
      </c>
      <c r="I203" s="2">
        <v>43068</v>
      </c>
      <c r="J203" t="s">
        <v>183</v>
      </c>
      <c r="K203" t="s">
        <v>34</v>
      </c>
      <c r="L203" t="s">
        <v>35</v>
      </c>
      <c r="M203" t="s">
        <v>36</v>
      </c>
      <c r="N203" t="s">
        <v>37</v>
      </c>
      <c r="O203" t="s">
        <v>38</v>
      </c>
      <c r="P203" t="s">
        <v>39</v>
      </c>
      <c r="Q203">
        <v>501</v>
      </c>
      <c r="R203" t="s">
        <v>40</v>
      </c>
      <c r="S203" t="s">
        <v>41</v>
      </c>
      <c r="T203" t="s">
        <v>37</v>
      </c>
      <c r="U203" t="str">
        <f t="shared" si="26"/>
        <v>RV</v>
      </c>
      <c r="V203" t="s">
        <v>184</v>
      </c>
      <c r="W203" t="str">
        <f t="shared" si="27"/>
        <v>R3711E</v>
      </c>
      <c r="X203" t="s">
        <v>185</v>
      </c>
      <c r="Y203" t="s">
        <v>44</v>
      </c>
      <c r="Z203" t="s">
        <v>45</v>
      </c>
      <c r="AA203" t="s">
        <v>65</v>
      </c>
      <c r="AB203">
        <v>0</v>
      </c>
      <c r="AC203">
        <v>0</v>
      </c>
      <c r="AD203">
        <v>-1146.96</v>
      </c>
      <c r="AE203">
        <v>0</v>
      </c>
    </row>
    <row r="204" spans="1:31" x14ac:dyDescent="0.25">
      <c r="A204" t="str">
        <f t="shared" si="28"/>
        <v>18</v>
      </c>
      <c r="B204" t="str">
        <f t="shared" si="25"/>
        <v>05</v>
      </c>
      <c r="C204" s="1">
        <v>43069.544756944444</v>
      </c>
      <c r="D204" t="str">
        <f t="shared" si="29"/>
        <v>9</v>
      </c>
      <c r="E204" t="s">
        <v>101</v>
      </c>
      <c r="H204" t="s">
        <v>103</v>
      </c>
      <c r="I204" s="2">
        <v>43068</v>
      </c>
      <c r="J204" t="s">
        <v>183</v>
      </c>
      <c r="K204" t="s">
        <v>34</v>
      </c>
      <c r="L204" t="s">
        <v>35</v>
      </c>
      <c r="M204" t="s">
        <v>36</v>
      </c>
      <c r="N204" t="s">
        <v>37</v>
      </c>
      <c r="O204" t="s">
        <v>38</v>
      </c>
      <c r="P204" t="s">
        <v>39</v>
      </c>
      <c r="Q204">
        <v>501</v>
      </c>
      <c r="R204" t="s">
        <v>40</v>
      </c>
      <c r="S204" t="s">
        <v>41</v>
      </c>
      <c r="T204" t="s">
        <v>37</v>
      </c>
      <c r="U204" t="str">
        <f t="shared" si="26"/>
        <v>RV</v>
      </c>
      <c r="V204" t="s">
        <v>184</v>
      </c>
      <c r="W204" t="str">
        <f t="shared" si="27"/>
        <v>R3711E</v>
      </c>
      <c r="X204" t="s">
        <v>185</v>
      </c>
      <c r="Y204" t="s">
        <v>44</v>
      </c>
      <c r="Z204" t="s">
        <v>45</v>
      </c>
      <c r="AA204" t="s">
        <v>46</v>
      </c>
      <c r="AB204">
        <v>0</v>
      </c>
      <c r="AC204">
        <v>0</v>
      </c>
      <c r="AD204">
        <v>1146.96</v>
      </c>
      <c r="AE204">
        <v>0</v>
      </c>
    </row>
    <row r="205" spans="1:31" x14ac:dyDescent="0.25">
      <c r="A205" t="str">
        <f t="shared" si="28"/>
        <v>18</v>
      </c>
      <c r="B205" t="str">
        <f t="shared" si="25"/>
        <v>05</v>
      </c>
      <c r="C205" s="1">
        <v>43069.544768518521</v>
      </c>
      <c r="D205" t="str">
        <f t="shared" si="29"/>
        <v>9</v>
      </c>
      <c r="E205" t="s">
        <v>104</v>
      </c>
      <c r="H205" t="s">
        <v>105</v>
      </c>
      <c r="I205" s="2">
        <v>43068</v>
      </c>
      <c r="J205" t="s">
        <v>183</v>
      </c>
      <c r="K205" t="s">
        <v>34</v>
      </c>
      <c r="L205" t="s">
        <v>35</v>
      </c>
      <c r="M205" t="s">
        <v>36</v>
      </c>
      <c r="N205" t="s">
        <v>37</v>
      </c>
      <c r="O205" t="s">
        <v>38</v>
      </c>
      <c r="P205" t="s">
        <v>39</v>
      </c>
      <c r="Q205">
        <v>501</v>
      </c>
      <c r="R205" t="s">
        <v>40</v>
      </c>
      <c r="S205" t="s">
        <v>41</v>
      </c>
      <c r="T205" t="s">
        <v>37</v>
      </c>
      <c r="U205" t="str">
        <f t="shared" si="26"/>
        <v>RV</v>
      </c>
      <c r="V205" t="s">
        <v>184</v>
      </c>
      <c r="W205" t="str">
        <f t="shared" si="27"/>
        <v>R3711E</v>
      </c>
      <c r="X205" t="s">
        <v>185</v>
      </c>
      <c r="Y205" t="s">
        <v>44</v>
      </c>
      <c r="Z205" t="s">
        <v>45</v>
      </c>
      <c r="AA205" t="s">
        <v>65</v>
      </c>
      <c r="AB205">
        <v>0</v>
      </c>
      <c r="AC205">
        <v>0</v>
      </c>
      <c r="AD205">
        <v>-22.94</v>
      </c>
      <c r="AE205">
        <v>0</v>
      </c>
    </row>
    <row r="206" spans="1:31" x14ac:dyDescent="0.25">
      <c r="A206" t="str">
        <f t="shared" si="28"/>
        <v>18</v>
      </c>
      <c r="B206" t="str">
        <f t="shared" si="25"/>
        <v>05</v>
      </c>
      <c r="C206" s="1">
        <v>43069.544768518521</v>
      </c>
      <c r="D206" t="str">
        <f t="shared" si="29"/>
        <v>9</v>
      </c>
      <c r="E206" t="s">
        <v>104</v>
      </c>
      <c r="H206" t="s">
        <v>106</v>
      </c>
      <c r="I206" s="2">
        <v>43068</v>
      </c>
      <c r="J206" t="s">
        <v>183</v>
      </c>
      <c r="K206" t="s">
        <v>34</v>
      </c>
      <c r="L206" t="s">
        <v>35</v>
      </c>
      <c r="M206" t="s">
        <v>36</v>
      </c>
      <c r="N206" t="s">
        <v>37</v>
      </c>
      <c r="O206" t="s">
        <v>38</v>
      </c>
      <c r="P206" t="s">
        <v>39</v>
      </c>
      <c r="Q206">
        <v>501</v>
      </c>
      <c r="R206" t="s">
        <v>40</v>
      </c>
      <c r="S206" t="s">
        <v>41</v>
      </c>
      <c r="T206" t="s">
        <v>37</v>
      </c>
      <c r="U206" t="str">
        <f t="shared" si="26"/>
        <v>RV</v>
      </c>
      <c r="V206" t="s">
        <v>184</v>
      </c>
      <c r="W206" t="str">
        <f t="shared" si="27"/>
        <v>R3711E</v>
      </c>
      <c r="X206" t="s">
        <v>185</v>
      </c>
      <c r="Y206" t="s">
        <v>44</v>
      </c>
      <c r="Z206" t="s">
        <v>45</v>
      </c>
      <c r="AA206" t="s">
        <v>46</v>
      </c>
      <c r="AB206">
        <v>0</v>
      </c>
      <c r="AC206">
        <v>0</v>
      </c>
      <c r="AD206">
        <v>22.94</v>
      </c>
      <c r="AE206">
        <v>0</v>
      </c>
    </row>
    <row r="207" spans="1:31" x14ac:dyDescent="0.25">
      <c r="A207" t="str">
        <f t="shared" si="28"/>
        <v>18</v>
      </c>
      <c r="B207" t="str">
        <f t="shared" si="25"/>
        <v>05</v>
      </c>
      <c r="C207" s="1">
        <v>43069.544768518521</v>
      </c>
      <c r="D207" t="str">
        <f t="shared" si="29"/>
        <v>9</v>
      </c>
      <c r="E207" t="s">
        <v>104</v>
      </c>
      <c r="H207" t="s">
        <v>105</v>
      </c>
      <c r="I207" s="2">
        <v>43068</v>
      </c>
      <c r="J207" t="s">
        <v>183</v>
      </c>
      <c r="K207" t="s">
        <v>34</v>
      </c>
      <c r="L207" t="s">
        <v>35</v>
      </c>
      <c r="M207" t="s">
        <v>36</v>
      </c>
      <c r="N207" t="s">
        <v>37</v>
      </c>
      <c r="O207" t="s">
        <v>38</v>
      </c>
      <c r="P207" t="s">
        <v>39</v>
      </c>
      <c r="Q207">
        <v>501</v>
      </c>
      <c r="R207" t="s">
        <v>40</v>
      </c>
      <c r="S207" t="s">
        <v>41</v>
      </c>
      <c r="T207" t="s">
        <v>37</v>
      </c>
      <c r="U207" t="str">
        <f t="shared" si="26"/>
        <v>RV</v>
      </c>
      <c r="V207" t="s">
        <v>184</v>
      </c>
      <c r="W207" t="str">
        <f t="shared" si="27"/>
        <v>R3711E</v>
      </c>
      <c r="X207" t="s">
        <v>185</v>
      </c>
      <c r="Y207" t="s">
        <v>44</v>
      </c>
      <c r="Z207" t="s">
        <v>45</v>
      </c>
      <c r="AA207" t="s">
        <v>65</v>
      </c>
      <c r="AB207">
        <v>0</v>
      </c>
      <c r="AC207">
        <v>0</v>
      </c>
      <c r="AD207">
        <v>-1146.96</v>
      </c>
      <c r="AE207">
        <v>0</v>
      </c>
    </row>
    <row r="208" spans="1:31" x14ac:dyDescent="0.25">
      <c r="A208" t="str">
        <f t="shared" si="28"/>
        <v>18</v>
      </c>
      <c r="B208" t="str">
        <f t="shared" si="25"/>
        <v>05</v>
      </c>
      <c r="C208" s="1">
        <v>43069.544768518521</v>
      </c>
      <c r="D208" t="str">
        <f t="shared" si="29"/>
        <v>9</v>
      </c>
      <c r="E208" t="s">
        <v>104</v>
      </c>
      <c r="H208" t="s">
        <v>106</v>
      </c>
      <c r="I208" s="2">
        <v>43068</v>
      </c>
      <c r="J208" t="s">
        <v>183</v>
      </c>
      <c r="K208" t="s">
        <v>34</v>
      </c>
      <c r="L208" t="s">
        <v>35</v>
      </c>
      <c r="M208" t="s">
        <v>36</v>
      </c>
      <c r="N208" t="s">
        <v>37</v>
      </c>
      <c r="O208" t="s">
        <v>38</v>
      </c>
      <c r="P208" t="s">
        <v>39</v>
      </c>
      <c r="Q208">
        <v>501</v>
      </c>
      <c r="R208" t="s">
        <v>40</v>
      </c>
      <c r="S208" t="s">
        <v>41</v>
      </c>
      <c r="T208" t="s">
        <v>37</v>
      </c>
      <c r="U208" t="str">
        <f t="shared" si="26"/>
        <v>RV</v>
      </c>
      <c r="V208" t="s">
        <v>184</v>
      </c>
      <c r="W208" t="str">
        <f t="shared" si="27"/>
        <v>R3711E</v>
      </c>
      <c r="X208" t="s">
        <v>185</v>
      </c>
      <c r="Y208" t="s">
        <v>44</v>
      </c>
      <c r="Z208" t="s">
        <v>45</v>
      </c>
      <c r="AA208" t="s">
        <v>46</v>
      </c>
      <c r="AB208">
        <v>0</v>
      </c>
      <c r="AC208">
        <v>0</v>
      </c>
      <c r="AD208">
        <v>1146.96</v>
      </c>
      <c r="AE208">
        <v>0</v>
      </c>
    </row>
    <row r="209" spans="1:31" x14ac:dyDescent="0.25">
      <c r="A209" t="str">
        <f t="shared" si="28"/>
        <v>18</v>
      </c>
      <c r="B209" t="str">
        <f t="shared" si="25"/>
        <v>05</v>
      </c>
      <c r="C209" s="1">
        <v>43069.544791666667</v>
      </c>
      <c r="D209" t="str">
        <f t="shared" si="29"/>
        <v>9</v>
      </c>
      <c r="E209" t="s">
        <v>107</v>
      </c>
      <c r="H209" t="s">
        <v>108</v>
      </c>
      <c r="I209" s="2">
        <v>43068</v>
      </c>
      <c r="J209" t="s">
        <v>183</v>
      </c>
      <c r="K209" t="s">
        <v>34</v>
      </c>
      <c r="L209" t="s">
        <v>35</v>
      </c>
      <c r="M209" t="s">
        <v>36</v>
      </c>
      <c r="N209" t="s">
        <v>37</v>
      </c>
      <c r="O209" t="s">
        <v>38</v>
      </c>
      <c r="P209" t="s">
        <v>39</v>
      </c>
      <c r="Q209">
        <v>501</v>
      </c>
      <c r="R209" t="s">
        <v>40</v>
      </c>
      <c r="S209" t="s">
        <v>41</v>
      </c>
      <c r="T209" t="s">
        <v>37</v>
      </c>
      <c r="U209" t="str">
        <f t="shared" si="26"/>
        <v>RV</v>
      </c>
      <c r="V209" t="s">
        <v>184</v>
      </c>
      <c r="W209" t="str">
        <f t="shared" si="27"/>
        <v>R3711E</v>
      </c>
      <c r="X209" t="s">
        <v>185</v>
      </c>
      <c r="Y209" t="s">
        <v>44</v>
      </c>
      <c r="Z209" t="s">
        <v>45</v>
      </c>
      <c r="AA209" t="s">
        <v>65</v>
      </c>
      <c r="AB209">
        <v>0</v>
      </c>
      <c r="AC209">
        <v>0</v>
      </c>
      <c r="AD209">
        <v>-22.94</v>
      </c>
      <c r="AE209">
        <v>0</v>
      </c>
    </row>
    <row r="210" spans="1:31" x14ac:dyDescent="0.25">
      <c r="A210" t="str">
        <f t="shared" si="28"/>
        <v>18</v>
      </c>
      <c r="B210" t="str">
        <f t="shared" si="25"/>
        <v>05</v>
      </c>
      <c r="C210" s="1">
        <v>43069.544791666667</v>
      </c>
      <c r="D210" t="str">
        <f t="shared" si="29"/>
        <v>9</v>
      </c>
      <c r="E210" t="s">
        <v>107</v>
      </c>
      <c r="H210" t="s">
        <v>109</v>
      </c>
      <c r="I210" s="2">
        <v>43068</v>
      </c>
      <c r="J210" t="s">
        <v>183</v>
      </c>
      <c r="K210" t="s">
        <v>34</v>
      </c>
      <c r="L210" t="s">
        <v>35</v>
      </c>
      <c r="M210" t="s">
        <v>36</v>
      </c>
      <c r="N210" t="s">
        <v>37</v>
      </c>
      <c r="O210" t="s">
        <v>38</v>
      </c>
      <c r="P210" t="s">
        <v>39</v>
      </c>
      <c r="Q210">
        <v>501</v>
      </c>
      <c r="R210" t="s">
        <v>40</v>
      </c>
      <c r="S210" t="s">
        <v>41</v>
      </c>
      <c r="T210" t="s">
        <v>37</v>
      </c>
      <c r="U210" t="str">
        <f t="shared" si="26"/>
        <v>RV</v>
      </c>
      <c r="V210" t="s">
        <v>184</v>
      </c>
      <c r="W210" t="str">
        <f t="shared" si="27"/>
        <v>R3711E</v>
      </c>
      <c r="X210" t="s">
        <v>185</v>
      </c>
      <c r="Y210" t="s">
        <v>44</v>
      </c>
      <c r="Z210" t="s">
        <v>45</v>
      </c>
      <c r="AA210" t="s">
        <v>46</v>
      </c>
      <c r="AB210">
        <v>0</v>
      </c>
      <c r="AC210">
        <v>0</v>
      </c>
      <c r="AD210">
        <v>22.94</v>
      </c>
      <c r="AE210">
        <v>0</v>
      </c>
    </row>
    <row r="211" spans="1:31" x14ac:dyDescent="0.25">
      <c r="A211" t="str">
        <f t="shared" si="28"/>
        <v>18</v>
      </c>
      <c r="B211" t="str">
        <f t="shared" si="25"/>
        <v>05</v>
      </c>
      <c r="C211" s="1">
        <v>43069.544791666667</v>
      </c>
      <c r="D211" t="str">
        <f t="shared" si="29"/>
        <v>9</v>
      </c>
      <c r="E211" t="s">
        <v>107</v>
      </c>
      <c r="H211" t="s">
        <v>108</v>
      </c>
      <c r="I211" s="2">
        <v>43068</v>
      </c>
      <c r="J211" t="s">
        <v>183</v>
      </c>
      <c r="K211" t="s">
        <v>34</v>
      </c>
      <c r="L211" t="s">
        <v>35</v>
      </c>
      <c r="M211" t="s">
        <v>36</v>
      </c>
      <c r="N211" t="s">
        <v>37</v>
      </c>
      <c r="O211" t="s">
        <v>38</v>
      </c>
      <c r="P211" t="s">
        <v>39</v>
      </c>
      <c r="Q211">
        <v>501</v>
      </c>
      <c r="R211" t="s">
        <v>40</v>
      </c>
      <c r="S211" t="s">
        <v>41</v>
      </c>
      <c r="T211" t="s">
        <v>37</v>
      </c>
      <c r="U211" t="str">
        <f t="shared" si="26"/>
        <v>RV</v>
      </c>
      <c r="V211" t="s">
        <v>184</v>
      </c>
      <c r="W211" t="str">
        <f t="shared" si="27"/>
        <v>R3711E</v>
      </c>
      <c r="X211" t="s">
        <v>185</v>
      </c>
      <c r="Y211" t="s">
        <v>44</v>
      </c>
      <c r="Z211" t="s">
        <v>45</v>
      </c>
      <c r="AA211" t="s">
        <v>65</v>
      </c>
      <c r="AB211">
        <v>0</v>
      </c>
      <c r="AC211">
        <v>0</v>
      </c>
      <c r="AD211">
        <v>-1146.96</v>
      </c>
      <c r="AE211">
        <v>0</v>
      </c>
    </row>
    <row r="212" spans="1:31" x14ac:dyDescent="0.25">
      <c r="A212" t="str">
        <f t="shared" si="28"/>
        <v>18</v>
      </c>
      <c r="B212" t="str">
        <f t="shared" si="25"/>
        <v>05</v>
      </c>
      <c r="C212" s="1">
        <v>43069.544791666667</v>
      </c>
      <c r="D212" t="str">
        <f t="shared" si="29"/>
        <v>9</v>
      </c>
      <c r="E212" t="s">
        <v>107</v>
      </c>
      <c r="H212" t="s">
        <v>109</v>
      </c>
      <c r="I212" s="2">
        <v>43068</v>
      </c>
      <c r="J212" t="s">
        <v>183</v>
      </c>
      <c r="K212" t="s">
        <v>34</v>
      </c>
      <c r="L212" t="s">
        <v>35</v>
      </c>
      <c r="M212" t="s">
        <v>36</v>
      </c>
      <c r="N212" t="s">
        <v>37</v>
      </c>
      <c r="O212" t="s">
        <v>38</v>
      </c>
      <c r="P212" t="s">
        <v>39</v>
      </c>
      <c r="Q212">
        <v>501</v>
      </c>
      <c r="R212" t="s">
        <v>40</v>
      </c>
      <c r="S212" t="s">
        <v>41</v>
      </c>
      <c r="T212" t="s">
        <v>37</v>
      </c>
      <c r="U212" t="str">
        <f t="shared" si="26"/>
        <v>RV</v>
      </c>
      <c r="V212" t="s">
        <v>184</v>
      </c>
      <c r="W212" t="str">
        <f t="shared" si="27"/>
        <v>R3711E</v>
      </c>
      <c r="X212" t="s">
        <v>185</v>
      </c>
      <c r="Y212" t="s">
        <v>44</v>
      </c>
      <c r="Z212" t="s">
        <v>45</v>
      </c>
      <c r="AA212" t="s">
        <v>46</v>
      </c>
      <c r="AB212">
        <v>0</v>
      </c>
      <c r="AC212">
        <v>0</v>
      </c>
      <c r="AD212">
        <v>1146.96</v>
      </c>
      <c r="AE212">
        <v>0</v>
      </c>
    </row>
    <row r="213" spans="1:31" x14ac:dyDescent="0.25">
      <c r="A213" t="str">
        <f t="shared" si="28"/>
        <v>18</v>
      </c>
      <c r="B213" t="str">
        <f t="shared" si="25"/>
        <v>05</v>
      </c>
      <c r="C213" s="1">
        <v>43069.544814814813</v>
      </c>
      <c r="D213" t="str">
        <f t="shared" si="29"/>
        <v>9</v>
      </c>
      <c r="E213" t="s">
        <v>110</v>
      </c>
      <c r="H213" t="s">
        <v>111</v>
      </c>
      <c r="I213" s="2">
        <v>43068</v>
      </c>
      <c r="J213" t="s">
        <v>183</v>
      </c>
      <c r="K213" t="s">
        <v>34</v>
      </c>
      <c r="L213" t="s">
        <v>35</v>
      </c>
      <c r="M213" t="s">
        <v>36</v>
      </c>
      <c r="N213" t="s">
        <v>37</v>
      </c>
      <c r="O213" t="s">
        <v>38</v>
      </c>
      <c r="P213" t="s">
        <v>39</v>
      </c>
      <c r="Q213">
        <v>501</v>
      </c>
      <c r="R213" t="s">
        <v>40</v>
      </c>
      <c r="S213" t="s">
        <v>41</v>
      </c>
      <c r="T213" t="s">
        <v>37</v>
      </c>
      <c r="U213" t="str">
        <f t="shared" si="26"/>
        <v>RV</v>
      </c>
      <c r="V213" t="s">
        <v>184</v>
      </c>
      <c r="W213" t="str">
        <f t="shared" si="27"/>
        <v>R3711E</v>
      </c>
      <c r="X213" t="s">
        <v>185</v>
      </c>
      <c r="Y213" t="s">
        <v>44</v>
      </c>
      <c r="Z213" t="s">
        <v>45</v>
      </c>
      <c r="AA213" t="s">
        <v>65</v>
      </c>
      <c r="AB213">
        <v>0</v>
      </c>
      <c r="AC213">
        <v>0</v>
      </c>
      <c r="AD213">
        <v>-22.94</v>
      </c>
      <c r="AE213">
        <v>0</v>
      </c>
    </row>
    <row r="214" spans="1:31" x14ac:dyDescent="0.25">
      <c r="A214" t="str">
        <f t="shared" si="28"/>
        <v>18</v>
      </c>
      <c r="B214" t="str">
        <f t="shared" si="25"/>
        <v>05</v>
      </c>
      <c r="C214" s="1">
        <v>43069.544814814813</v>
      </c>
      <c r="D214" t="str">
        <f t="shared" si="29"/>
        <v>9</v>
      </c>
      <c r="E214" t="s">
        <v>110</v>
      </c>
      <c r="H214" t="s">
        <v>112</v>
      </c>
      <c r="I214" s="2">
        <v>43068</v>
      </c>
      <c r="J214" t="s">
        <v>183</v>
      </c>
      <c r="K214" t="s">
        <v>34</v>
      </c>
      <c r="L214" t="s">
        <v>35</v>
      </c>
      <c r="M214" t="s">
        <v>36</v>
      </c>
      <c r="N214" t="s">
        <v>37</v>
      </c>
      <c r="O214" t="s">
        <v>38</v>
      </c>
      <c r="P214" t="s">
        <v>39</v>
      </c>
      <c r="Q214">
        <v>501</v>
      </c>
      <c r="R214" t="s">
        <v>40</v>
      </c>
      <c r="S214" t="s">
        <v>41</v>
      </c>
      <c r="T214" t="s">
        <v>37</v>
      </c>
      <c r="U214" t="str">
        <f t="shared" si="26"/>
        <v>RV</v>
      </c>
      <c r="V214" t="s">
        <v>184</v>
      </c>
      <c r="W214" t="str">
        <f t="shared" si="27"/>
        <v>R3711E</v>
      </c>
      <c r="X214" t="s">
        <v>185</v>
      </c>
      <c r="Y214" t="s">
        <v>44</v>
      </c>
      <c r="Z214" t="s">
        <v>45</v>
      </c>
      <c r="AA214" t="s">
        <v>46</v>
      </c>
      <c r="AB214">
        <v>0</v>
      </c>
      <c r="AC214">
        <v>0</v>
      </c>
      <c r="AD214">
        <v>22.94</v>
      </c>
      <c r="AE214">
        <v>0</v>
      </c>
    </row>
    <row r="215" spans="1:31" x14ac:dyDescent="0.25">
      <c r="A215" t="str">
        <f t="shared" si="28"/>
        <v>18</v>
      </c>
      <c r="B215" t="str">
        <f t="shared" si="25"/>
        <v>05</v>
      </c>
      <c r="C215" s="1">
        <v>43069.544814814813</v>
      </c>
      <c r="D215" t="str">
        <f t="shared" si="29"/>
        <v>9</v>
      </c>
      <c r="E215" t="s">
        <v>110</v>
      </c>
      <c r="H215" t="s">
        <v>111</v>
      </c>
      <c r="I215" s="2">
        <v>43068</v>
      </c>
      <c r="J215" t="s">
        <v>183</v>
      </c>
      <c r="K215" t="s">
        <v>34</v>
      </c>
      <c r="L215" t="s">
        <v>35</v>
      </c>
      <c r="M215" t="s">
        <v>36</v>
      </c>
      <c r="N215" t="s">
        <v>37</v>
      </c>
      <c r="O215" t="s">
        <v>38</v>
      </c>
      <c r="P215" t="s">
        <v>39</v>
      </c>
      <c r="Q215">
        <v>501</v>
      </c>
      <c r="R215" t="s">
        <v>40</v>
      </c>
      <c r="S215" t="s">
        <v>41</v>
      </c>
      <c r="T215" t="s">
        <v>37</v>
      </c>
      <c r="U215" t="str">
        <f t="shared" si="26"/>
        <v>RV</v>
      </c>
      <c r="V215" t="s">
        <v>184</v>
      </c>
      <c r="W215" t="str">
        <f t="shared" si="27"/>
        <v>R3711E</v>
      </c>
      <c r="X215" t="s">
        <v>185</v>
      </c>
      <c r="Y215" t="s">
        <v>44</v>
      </c>
      <c r="Z215" t="s">
        <v>45</v>
      </c>
      <c r="AA215" t="s">
        <v>65</v>
      </c>
      <c r="AB215">
        <v>0</v>
      </c>
      <c r="AC215">
        <v>0</v>
      </c>
      <c r="AD215">
        <v>-1146.96</v>
      </c>
      <c r="AE215">
        <v>0</v>
      </c>
    </row>
    <row r="216" spans="1:31" x14ac:dyDescent="0.25">
      <c r="A216" t="str">
        <f t="shared" si="28"/>
        <v>18</v>
      </c>
      <c r="B216" t="str">
        <f t="shared" si="25"/>
        <v>05</v>
      </c>
      <c r="C216" s="1">
        <v>43069.544814814813</v>
      </c>
      <c r="D216" t="str">
        <f t="shared" si="29"/>
        <v>9</v>
      </c>
      <c r="E216" t="s">
        <v>110</v>
      </c>
      <c r="H216" t="s">
        <v>112</v>
      </c>
      <c r="I216" s="2">
        <v>43068</v>
      </c>
      <c r="J216" t="s">
        <v>183</v>
      </c>
      <c r="K216" t="s">
        <v>34</v>
      </c>
      <c r="L216" t="s">
        <v>35</v>
      </c>
      <c r="M216" t="s">
        <v>36</v>
      </c>
      <c r="N216" t="s">
        <v>37</v>
      </c>
      <c r="O216" t="s">
        <v>38</v>
      </c>
      <c r="P216" t="s">
        <v>39</v>
      </c>
      <c r="Q216">
        <v>501</v>
      </c>
      <c r="R216" t="s">
        <v>40</v>
      </c>
      <c r="S216" t="s">
        <v>41</v>
      </c>
      <c r="T216" t="s">
        <v>37</v>
      </c>
      <c r="U216" t="str">
        <f t="shared" si="26"/>
        <v>RV</v>
      </c>
      <c r="V216" t="s">
        <v>184</v>
      </c>
      <c r="W216" t="str">
        <f t="shared" si="27"/>
        <v>R3711E</v>
      </c>
      <c r="X216" t="s">
        <v>185</v>
      </c>
      <c r="Y216" t="s">
        <v>44</v>
      </c>
      <c r="Z216" t="s">
        <v>45</v>
      </c>
      <c r="AA216" t="s">
        <v>46</v>
      </c>
      <c r="AB216">
        <v>0</v>
      </c>
      <c r="AC216">
        <v>0</v>
      </c>
      <c r="AD216">
        <v>1146.96</v>
      </c>
      <c r="AE216">
        <v>0</v>
      </c>
    </row>
    <row r="217" spans="1:31" x14ac:dyDescent="0.25">
      <c r="A217" t="str">
        <f t="shared" si="28"/>
        <v>18</v>
      </c>
      <c r="B217" t="str">
        <f t="shared" si="25"/>
        <v>05</v>
      </c>
      <c r="C217" s="1">
        <v>43069.54482638889</v>
      </c>
      <c r="D217" t="str">
        <f t="shared" si="29"/>
        <v>9</v>
      </c>
      <c r="E217" t="s">
        <v>113</v>
      </c>
      <c r="H217" t="s">
        <v>114</v>
      </c>
      <c r="I217" s="2">
        <v>43068</v>
      </c>
      <c r="J217" t="s">
        <v>183</v>
      </c>
      <c r="K217" t="s">
        <v>34</v>
      </c>
      <c r="L217" t="s">
        <v>35</v>
      </c>
      <c r="M217" t="s">
        <v>36</v>
      </c>
      <c r="N217" t="s">
        <v>37</v>
      </c>
      <c r="O217" t="s">
        <v>38</v>
      </c>
      <c r="P217" t="s">
        <v>39</v>
      </c>
      <c r="Q217">
        <v>501</v>
      </c>
      <c r="R217" t="s">
        <v>40</v>
      </c>
      <c r="S217" t="s">
        <v>41</v>
      </c>
      <c r="T217" t="s">
        <v>37</v>
      </c>
      <c r="U217" t="str">
        <f t="shared" si="26"/>
        <v>RV</v>
      </c>
      <c r="V217" t="s">
        <v>184</v>
      </c>
      <c r="W217" t="str">
        <f t="shared" si="27"/>
        <v>R3711E</v>
      </c>
      <c r="X217" t="s">
        <v>185</v>
      </c>
      <c r="Y217" t="s">
        <v>44</v>
      </c>
      <c r="Z217" t="s">
        <v>45</v>
      </c>
      <c r="AA217" t="s">
        <v>65</v>
      </c>
      <c r="AB217">
        <v>0</v>
      </c>
      <c r="AC217">
        <v>0</v>
      </c>
      <c r="AD217">
        <v>-22.94</v>
      </c>
      <c r="AE217">
        <v>0</v>
      </c>
    </row>
    <row r="218" spans="1:31" x14ac:dyDescent="0.25">
      <c r="A218" t="str">
        <f t="shared" si="28"/>
        <v>18</v>
      </c>
      <c r="B218" t="str">
        <f>"08"</f>
        <v>08</v>
      </c>
      <c r="C218" s="1">
        <v>43146.906909722224</v>
      </c>
      <c r="D218" t="str">
        <f t="shared" si="29"/>
        <v>9</v>
      </c>
      <c r="E218" t="s">
        <v>164</v>
      </c>
      <c r="H218" t="s">
        <v>119</v>
      </c>
      <c r="I218" s="2">
        <v>43154</v>
      </c>
      <c r="J218" t="s">
        <v>183</v>
      </c>
      <c r="K218" t="s">
        <v>34</v>
      </c>
      <c r="L218" t="s">
        <v>35</v>
      </c>
      <c r="M218" t="s">
        <v>36</v>
      </c>
      <c r="N218" t="s">
        <v>37</v>
      </c>
      <c r="O218" t="s">
        <v>38</v>
      </c>
      <c r="P218" t="s">
        <v>39</v>
      </c>
      <c r="Q218">
        <v>501</v>
      </c>
      <c r="R218" t="s">
        <v>40</v>
      </c>
      <c r="S218" t="s">
        <v>41</v>
      </c>
      <c r="T218" t="s">
        <v>37</v>
      </c>
      <c r="U218" t="str">
        <f t="shared" si="26"/>
        <v>RV</v>
      </c>
      <c r="V218" t="s">
        <v>184</v>
      </c>
      <c r="W218" t="str">
        <f t="shared" si="27"/>
        <v>R3711E</v>
      </c>
      <c r="X218" t="s">
        <v>185</v>
      </c>
      <c r="Y218" t="s">
        <v>44</v>
      </c>
      <c r="Z218" t="s">
        <v>45</v>
      </c>
      <c r="AA218" t="s">
        <v>46</v>
      </c>
      <c r="AB218">
        <v>0</v>
      </c>
      <c r="AC218">
        <v>0</v>
      </c>
      <c r="AD218">
        <v>4607.8999999999996</v>
      </c>
      <c r="AE218">
        <v>0</v>
      </c>
    </row>
    <row r="219" spans="1:31" x14ac:dyDescent="0.25">
      <c r="A219" t="str">
        <f t="shared" si="28"/>
        <v>18</v>
      </c>
      <c r="B219" t="str">
        <f t="shared" ref="B219:B232" si="30">"07"</f>
        <v>07</v>
      </c>
      <c r="C219" s="1">
        <v>43111.92150462963</v>
      </c>
      <c r="D219" t="str">
        <f t="shared" si="29"/>
        <v>9</v>
      </c>
      <c r="E219" t="s">
        <v>201</v>
      </c>
      <c r="H219" t="s">
        <v>202</v>
      </c>
      <c r="I219" s="2">
        <v>43108</v>
      </c>
      <c r="J219" t="s">
        <v>183</v>
      </c>
      <c r="K219" t="s">
        <v>34</v>
      </c>
      <c r="L219" t="s">
        <v>35</v>
      </c>
      <c r="M219" t="s">
        <v>36</v>
      </c>
      <c r="N219" t="s">
        <v>37</v>
      </c>
      <c r="O219" t="s">
        <v>38</v>
      </c>
      <c r="P219" t="s">
        <v>39</v>
      </c>
      <c r="Q219">
        <v>501</v>
      </c>
      <c r="R219" t="s">
        <v>40</v>
      </c>
      <c r="S219" t="s">
        <v>41</v>
      </c>
      <c r="T219" t="s">
        <v>37</v>
      </c>
      <c r="U219" t="str">
        <f t="shared" si="26"/>
        <v>RV</v>
      </c>
      <c r="V219" t="s">
        <v>184</v>
      </c>
      <c r="W219" t="str">
        <f t="shared" si="27"/>
        <v>R3711E</v>
      </c>
      <c r="X219" t="s">
        <v>185</v>
      </c>
      <c r="Y219" t="s">
        <v>186</v>
      </c>
      <c r="Z219" t="s">
        <v>187</v>
      </c>
      <c r="AA219" t="s">
        <v>46</v>
      </c>
      <c r="AB219">
        <v>0</v>
      </c>
      <c r="AC219">
        <v>0</v>
      </c>
      <c r="AD219">
        <v>3744</v>
      </c>
      <c r="AE219">
        <v>0</v>
      </c>
    </row>
    <row r="220" spans="1:31" x14ac:dyDescent="0.25">
      <c r="A220" t="str">
        <f t="shared" si="28"/>
        <v>18</v>
      </c>
      <c r="B220" t="str">
        <f t="shared" si="30"/>
        <v>07</v>
      </c>
      <c r="C220" s="1">
        <v>43111.92150462963</v>
      </c>
      <c r="D220" t="str">
        <f t="shared" si="29"/>
        <v>9</v>
      </c>
      <c r="E220" t="s">
        <v>201</v>
      </c>
      <c r="H220" t="s">
        <v>203</v>
      </c>
      <c r="I220" s="2">
        <v>43108</v>
      </c>
      <c r="J220" t="s">
        <v>183</v>
      </c>
      <c r="K220" t="s">
        <v>34</v>
      </c>
      <c r="L220" t="s">
        <v>35</v>
      </c>
      <c r="M220" t="s">
        <v>36</v>
      </c>
      <c r="N220" t="s">
        <v>37</v>
      </c>
      <c r="O220" t="s">
        <v>38</v>
      </c>
      <c r="P220" t="s">
        <v>39</v>
      </c>
      <c r="Q220">
        <v>501</v>
      </c>
      <c r="R220" t="s">
        <v>40</v>
      </c>
      <c r="S220" t="s">
        <v>41</v>
      </c>
      <c r="T220" t="s">
        <v>37</v>
      </c>
      <c r="U220" t="str">
        <f t="shared" ref="U220:U245" si="31">"RV"</f>
        <v>RV</v>
      </c>
      <c r="V220" t="s">
        <v>184</v>
      </c>
      <c r="W220" t="str">
        <f t="shared" ref="W220:W245" si="32">"R3711E"</f>
        <v>R3711E</v>
      </c>
      <c r="X220" t="s">
        <v>185</v>
      </c>
      <c r="Y220" t="s">
        <v>186</v>
      </c>
      <c r="Z220" t="s">
        <v>187</v>
      </c>
      <c r="AA220" t="s">
        <v>46</v>
      </c>
      <c r="AB220">
        <v>0</v>
      </c>
      <c r="AC220">
        <v>0</v>
      </c>
      <c r="AD220">
        <v>688</v>
      </c>
      <c r="AE220">
        <v>0</v>
      </c>
    </row>
    <row r="221" spans="1:31" x14ac:dyDescent="0.25">
      <c r="A221" t="str">
        <f t="shared" si="28"/>
        <v>18</v>
      </c>
      <c r="B221" t="str">
        <f t="shared" si="30"/>
        <v>07</v>
      </c>
      <c r="C221" s="1">
        <v>43111.92150462963</v>
      </c>
      <c r="D221" t="str">
        <f t="shared" si="29"/>
        <v>9</v>
      </c>
      <c r="E221" t="s">
        <v>201</v>
      </c>
      <c r="H221" t="s">
        <v>204</v>
      </c>
      <c r="I221" s="2">
        <v>43108</v>
      </c>
      <c r="J221" t="s">
        <v>183</v>
      </c>
      <c r="K221" t="s">
        <v>34</v>
      </c>
      <c r="L221" t="s">
        <v>35</v>
      </c>
      <c r="M221" t="s">
        <v>36</v>
      </c>
      <c r="N221" t="s">
        <v>37</v>
      </c>
      <c r="O221" t="s">
        <v>38</v>
      </c>
      <c r="P221" t="s">
        <v>39</v>
      </c>
      <c r="Q221">
        <v>501</v>
      </c>
      <c r="R221" t="s">
        <v>40</v>
      </c>
      <c r="S221" t="s">
        <v>41</v>
      </c>
      <c r="T221" t="s">
        <v>37</v>
      </c>
      <c r="U221" t="str">
        <f t="shared" si="31"/>
        <v>RV</v>
      </c>
      <c r="V221" t="s">
        <v>184</v>
      </c>
      <c r="W221" t="str">
        <f t="shared" si="32"/>
        <v>R3711E</v>
      </c>
      <c r="X221" t="s">
        <v>185</v>
      </c>
      <c r="Y221" t="s">
        <v>186</v>
      </c>
      <c r="Z221" t="s">
        <v>187</v>
      </c>
      <c r="AA221" t="s">
        <v>46</v>
      </c>
      <c r="AB221">
        <v>0</v>
      </c>
      <c r="AC221">
        <v>0</v>
      </c>
      <c r="AD221">
        <v>105</v>
      </c>
      <c r="AE221">
        <v>0</v>
      </c>
    </row>
    <row r="222" spans="1:31" x14ac:dyDescent="0.25">
      <c r="A222" t="str">
        <f t="shared" si="28"/>
        <v>18</v>
      </c>
      <c r="B222" t="str">
        <f t="shared" si="30"/>
        <v>07</v>
      </c>
      <c r="C222" s="1">
        <v>43111.92150462963</v>
      </c>
      <c r="D222" t="str">
        <f t="shared" si="29"/>
        <v>9</v>
      </c>
      <c r="E222" t="s">
        <v>201</v>
      </c>
      <c r="H222" t="s">
        <v>205</v>
      </c>
      <c r="I222" s="2">
        <v>43108</v>
      </c>
      <c r="J222" t="s">
        <v>183</v>
      </c>
      <c r="K222" t="s">
        <v>34</v>
      </c>
      <c r="L222" t="s">
        <v>35</v>
      </c>
      <c r="M222" t="s">
        <v>36</v>
      </c>
      <c r="N222" t="s">
        <v>37</v>
      </c>
      <c r="O222" t="s">
        <v>38</v>
      </c>
      <c r="P222" t="s">
        <v>39</v>
      </c>
      <c r="Q222">
        <v>501</v>
      </c>
      <c r="R222" t="s">
        <v>40</v>
      </c>
      <c r="S222" t="s">
        <v>41</v>
      </c>
      <c r="T222" t="s">
        <v>37</v>
      </c>
      <c r="U222" t="str">
        <f t="shared" si="31"/>
        <v>RV</v>
      </c>
      <c r="V222" t="s">
        <v>184</v>
      </c>
      <c r="W222" t="str">
        <f t="shared" si="32"/>
        <v>R3711E</v>
      </c>
      <c r="X222" t="s">
        <v>185</v>
      </c>
      <c r="Y222" t="s">
        <v>186</v>
      </c>
      <c r="Z222" t="s">
        <v>187</v>
      </c>
      <c r="AA222" t="s">
        <v>46</v>
      </c>
      <c r="AB222">
        <v>0</v>
      </c>
      <c r="AC222">
        <v>0</v>
      </c>
      <c r="AD222">
        <v>840</v>
      </c>
      <c r="AE222">
        <v>0</v>
      </c>
    </row>
    <row r="223" spans="1:31" x14ac:dyDescent="0.25">
      <c r="A223" t="str">
        <f t="shared" si="28"/>
        <v>18</v>
      </c>
      <c r="B223" t="str">
        <f t="shared" si="30"/>
        <v>07</v>
      </c>
      <c r="C223" s="1">
        <v>43111.920914351853</v>
      </c>
      <c r="D223" t="str">
        <f t="shared" si="29"/>
        <v>9</v>
      </c>
      <c r="E223" t="s">
        <v>206</v>
      </c>
      <c r="H223" t="s">
        <v>207</v>
      </c>
      <c r="I223" s="2">
        <v>43108</v>
      </c>
      <c r="J223" t="s">
        <v>183</v>
      </c>
      <c r="K223" t="s">
        <v>34</v>
      </c>
      <c r="L223" t="s">
        <v>35</v>
      </c>
      <c r="M223" t="s">
        <v>36</v>
      </c>
      <c r="N223" t="s">
        <v>37</v>
      </c>
      <c r="O223" t="s">
        <v>38</v>
      </c>
      <c r="P223" t="s">
        <v>39</v>
      </c>
      <c r="Q223">
        <v>501</v>
      </c>
      <c r="R223" t="s">
        <v>40</v>
      </c>
      <c r="S223" t="s">
        <v>41</v>
      </c>
      <c r="T223" t="s">
        <v>37</v>
      </c>
      <c r="U223" t="str">
        <f t="shared" si="31"/>
        <v>RV</v>
      </c>
      <c r="V223" t="s">
        <v>184</v>
      </c>
      <c r="W223" t="str">
        <f t="shared" si="32"/>
        <v>R3711E</v>
      </c>
      <c r="X223" t="s">
        <v>185</v>
      </c>
      <c r="Y223" t="s">
        <v>186</v>
      </c>
      <c r="Z223" t="s">
        <v>187</v>
      </c>
      <c r="AA223" t="s">
        <v>46</v>
      </c>
      <c r="AB223">
        <v>0</v>
      </c>
      <c r="AC223">
        <v>0</v>
      </c>
      <c r="AD223">
        <v>3744</v>
      </c>
      <c r="AE223">
        <v>0</v>
      </c>
    </row>
    <row r="224" spans="1:31" x14ac:dyDescent="0.25">
      <c r="A224" t="str">
        <f t="shared" si="28"/>
        <v>18</v>
      </c>
      <c r="B224" t="str">
        <f t="shared" si="30"/>
        <v>07</v>
      </c>
      <c r="C224" s="1">
        <v>43111.920914351853</v>
      </c>
      <c r="D224" t="str">
        <f t="shared" si="29"/>
        <v>9</v>
      </c>
      <c r="E224" t="s">
        <v>206</v>
      </c>
      <c r="H224" t="s">
        <v>208</v>
      </c>
      <c r="I224" s="2">
        <v>43108</v>
      </c>
      <c r="J224" t="s">
        <v>183</v>
      </c>
      <c r="K224" t="s">
        <v>34</v>
      </c>
      <c r="L224" t="s">
        <v>35</v>
      </c>
      <c r="M224" t="s">
        <v>36</v>
      </c>
      <c r="N224" t="s">
        <v>37</v>
      </c>
      <c r="O224" t="s">
        <v>38</v>
      </c>
      <c r="P224" t="s">
        <v>39</v>
      </c>
      <c r="Q224">
        <v>501</v>
      </c>
      <c r="R224" t="s">
        <v>40</v>
      </c>
      <c r="S224" t="s">
        <v>41</v>
      </c>
      <c r="T224" t="s">
        <v>37</v>
      </c>
      <c r="U224" t="str">
        <f t="shared" si="31"/>
        <v>RV</v>
      </c>
      <c r="V224" t="s">
        <v>184</v>
      </c>
      <c r="W224" t="str">
        <f t="shared" si="32"/>
        <v>R3711E</v>
      </c>
      <c r="X224" t="s">
        <v>185</v>
      </c>
      <c r="Y224" t="s">
        <v>186</v>
      </c>
      <c r="Z224" t="s">
        <v>187</v>
      </c>
      <c r="AA224" t="s">
        <v>46</v>
      </c>
      <c r="AB224">
        <v>0</v>
      </c>
      <c r="AC224">
        <v>0</v>
      </c>
      <c r="AD224">
        <v>688</v>
      </c>
      <c r="AE224">
        <v>0</v>
      </c>
    </row>
    <row r="225" spans="1:31" x14ac:dyDescent="0.25">
      <c r="A225" t="str">
        <f t="shared" si="28"/>
        <v>18</v>
      </c>
      <c r="B225" t="str">
        <f t="shared" si="30"/>
        <v>07</v>
      </c>
      <c r="C225" s="1">
        <v>43111.920914351853</v>
      </c>
      <c r="D225" t="str">
        <f t="shared" si="29"/>
        <v>9</v>
      </c>
      <c r="E225" t="s">
        <v>206</v>
      </c>
      <c r="H225" t="s">
        <v>209</v>
      </c>
      <c r="I225" s="2">
        <v>43108</v>
      </c>
      <c r="J225" t="s">
        <v>183</v>
      </c>
      <c r="K225" t="s">
        <v>34</v>
      </c>
      <c r="L225" t="s">
        <v>35</v>
      </c>
      <c r="M225" t="s">
        <v>36</v>
      </c>
      <c r="N225" t="s">
        <v>37</v>
      </c>
      <c r="O225" t="s">
        <v>38</v>
      </c>
      <c r="P225" t="s">
        <v>39</v>
      </c>
      <c r="Q225">
        <v>501</v>
      </c>
      <c r="R225" t="s">
        <v>40</v>
      </c>
      <c r="S225" t="s">
        <v>41</v>
      </c>
      <c r="T225" t="s">
        <v>37</v>
      </c>
      <c r="U225" t="str">
        <f t="shared" si="31"/>
        <v>RV</v>
      </c>
      <c r="V225" t="s">
        <v>184</v>
      </c>
      <c r="W225" t="str">
        <f t="shared" si="32"/>
        <v>R3711E</v>
      </c>
      <c r="X225" t="s">
        <v>185</v>
      </c>
      <c r="Y225" t="s">
        <v>186</v>
      </c>
      <c r="Z225" t="s">
        <v>187</v>
      </c>
      <c r="AA225" t="s">
        <v>46</v>
      </c>
      <c r="AB225">
        <v>0</v>
      </c>
      <c r="AC225">
        <v>0</v>
      </c>
      <c r="AD225">
        <v>840</v>
      </c>
      <c r="AE225">
        <v>0</v>
      </c>
    </row>
    <row r="226" spans="1:31" x14ac:dyDescent="0.25">
      <c r="A226" t="str">
        <f t="shared" si="28"/>
        <v>18</v>
      </c>
      <c r="B226" t="str">
        <f t="shared" si="30"/>
        <v>07</v>
      </c>
      <c r="C226" s="1">
        <v>43111.921006944445</v>
      </c>
      <c r="D226" t="str">
        <f t="shared" si="29"/>
        <v>9</v>
      </c>
      <c r="E226" t="s">
        <v>210</v>
      </c>
      <c r="H226" t="s">
        <v>211</v>
      </c>
      <c r="I226" s="2">
        <v>43108</v>
      </c>
      <c r="J226" t="s">
        <v>183</v>
      </c>
      <c r="K226" t="s">
        <v>34</v>
      </c>
      <c r="L226" t="s">
        <v>35</v>
      </c>
      <c r="M226" t="s">
        <v>36</v>
      </c>
      <c r="N226" t="s">
        <v>37</v>
      </c>
      <c r="O226" t="s">
        <v>38</v>
      </c>
      <c r="P226" t="s">
        <v>39</v>
      </c>
      <c r="Q226">
        <v>501</v>
      </c>
      <c r="R226" t="s">
        <v>40</v>
      </c>
      <c r="S226" t="s">
        <v>41</v>
      </c>
      <c r="T226" t="s">
        <v>37</v>
      </c>
      <c r="U226" t="str">
        <f t="shared" si="31"/>
        <v>RV</v>
      </c>
      <c r="V226" t="s">
        <v>184</v>
      </c>
      <c r="W226" t="str">
        <f t="shared" si="32"/>
        <v>R3711E</v>
      </c>
      <c r="X226" t="s">
        <v>185</v>
      </c>
      <c r="Y226" t="s">
        <v>186</v>
      </c>
      <c r="Z226" t="s">
        <v>187</v>
      </c>
      <c r="AA226" t="s">
        <v>46</v>
      </c>
      <c r="AB226">
        <v>0</v>
      </c>
      <c r="AC226">
        <v>0</v>
      </c>
      <c r="AD226">
        <v>3744</v>
      </c>
      <c r="AE226">
        <v>0</v>
      </c>
    </row>
    <row r="227" spans="1:31" x14ac:dyDescent="0.25">
      <c r="A227" t="str">
        <f t="shared" si="28"/>
        <v>18</v>
      </c>
      <c r="B227" t="str">
        <f t="shared" si="30"/>
        <v>07</v>
      </c>
      <c r="C227" s="1">
        <v>43111.921006944445</v>
      </c>
      <c r="D227" t="str">
        <f t="shared" si="29"/>
        <v>9</v>
      </c>
      <c r="E227" t="s">
        <v>210</v>
      </c>
      <c r="H227" t="s">
        <v>212</v>
      </c>
      <c r="I227" s="2">
        <v>43108</v>
      </c>
      <c r="J227" t="s">
        <v>183</v>
      </c>
      <c r="K227" t="s">
        <v>34</v>
      </c>
      <c r="L227" t="s">
        <v>35</v>
      </c>
      <c r="M227" t="s">
        <v>36</v>
      </c>
      <c r="N227" t="s">
        <v>37</v>
      </c>
      <c r="O227" t="s">
        <v>38</v>
      </c>
      <c r="P227" t="s">
        <v>39</v>
      </c>
      <c r="Q227">
        <v>501</v>
      </c>
      <c r="R227" t="s">
        <v>40</v>
      </c>
      <c r="S227" t="s">
        <v>41</v>
      </c>
      <c r="T227" t="s">
        <v>37</v>
      </c>
      <c r="U227" t="str">
        <f t="shared" si="31"/>
        <v>RV</v>
      </c>
      <c r="V227" t="s">
        <v>184</v>
      </c>
      <c r="W227" t="str">
        <f t="shared" si="32"/>
        <v>R3711E</v>
      </c>
      <c r="X227" t="s">
        <v>185</v>
      </c>
      <c r="Y227" t="s">
        <v>186</v>
      </c>
      <c r="Z227" t="s">
        <v>187</v>
      </c>
      <c r="AA227" t="s">
        <v>46</v>
      </c>
      <c r="AB227">
        <v>0</v>
      </c>
      <c r="AC227">
        <v>0</v>
      </c>
      <c r="AD227">
        <v>688</v>
      </c>
      <c r="AE227">
        <v>0</v>
      </c>
    </row>
    <row r="228" spans="1:31" x14ac:dyDescent="0.25">
      <c r="A228" t="str">
        <f t="shared" si="28"/>
        <v>18</v>
      </c>
      <c r="B228" t="str">
        <f t="shared" si="30"/>
        <v>07</v>
      </c>
      <c r="C228" s="1">
        <v>43111.921006944445</v>
      </c>
      <c r="D228" t="str">
        <f t="shared" si="29"/>
        <v>9</v>
      </c>
      <c r="E228" t="s">
        <v>210</v>
      </c>
      <c r="H228" t="s">
        <v>213</v>
      </c>
      <c r="I228" s="2">
        <v>43108</v>
      </c>
      <c r="J228" t="s">
        <v>183</v>
      </c>
      <c r="K228" t="s">
        <v>34</v>
      </c>
      <c r="L228" t="s">
        <v>35</v>
      </c>
      <c r="M228" t="s">
        <v>36</v>
      </c>
      <c r="N228" t="s">
        <v>37</v>
      </c>
      <c r="O228" t="s">
        <v>38</v>
      </c>
      <c r="P228" t="s">
        <v>39</v>
      </c>
      <c r="Q228">
        <v>501</v>
      </c>
      <c r="R228" t="s">
        <v>40</v>
      </c>
      <c r="S228" t="s">
        <v>41</v>
      </c>
      <c r="T228" t="s">
        <v>37</v>
      </c>
      <c r="U228" t="str">
        <f t="shared" si="31"/>
        <v>RV</v>
      </c>
      <c r="V228" t="s">
        <v>184</v>
      </c>
      <c r="W228" t="str">
        <f t="shared" si="32"/>
        <v>R3711E</v>
      </c>
      <c r="X228" t="s">
        <v>185</v>
      </c>
      <c r="Y228" t="s">
        <v>186</v>
      </c>
      <c r="Z228" t="s">
        <v>187</v>
      </c>
      <c r="AA228" t="s">
        <v>46</v>
      </c>
      <c r="AB228">
        <v>0</v>
      </c>
      <c r="AC228">
        <v>0</v>
      </c>
      <c r="AD228">
        <v>840</v>
      </c>
      <c r="AE228">
        <v>0</v>
      </c>
    </row>
    <row r="229" spans="1:31" x14ac:dyDescent="0.25">
      <c r="A229" t="str">
        <f t="shared" si="28"/>
        <v>18</v>
      </c>
      <c r="B229" t="str">
        <f t="shared" si="30"/>
        <v>07</v>
      </c>
      <c r="C229" s="1">
        <v>43118.91033564815</v>
      </c>
      <c r="D229" t="str">
        <f t="shared" si="29"/>
        <v>9</v>
      </c>
      <c r="E229" t="s">
        <v>166</v>
      </c>
      <c r="H229" t="s">
        <v>117</v>
      </c>
      <c r="I229" s="2">
        <v>43126</v>
      </c>
      <c r="J229" t="s">
        <v>183</v>
      </c>
      <c r="K229" t="s">
        <v>34</v>
      </c>
      <c r="L229" t="s">
        <v>35</v>
      </c>
      <c r="M229" t="s">
        <v>36</v>
      </c>
      <c r="N229" t="s">
        <v>37</v>
      </c>
      <c r="O229" t="s">
        <v>38</v>
      </c>
      <c r="P229" t="s">
        <v>39</v>
      </c>
      <c r="Q229">
        <v>501</v>
      </c>
      <c r="R229" t="s">
        <v>40</v>
      </c>
      <c r="S229" t="s">
        <v>41</v>
      </c>
      <c r="T229" t="s">
        <v>37</v>
      </c>
      <c r="U229" t="str">
        <f t="shared" si="31"/>
        <v>RV</v>
      </c>
      <c r="V229" t="s">
        <v>184</v>
      </c>
      <c r="W229" t="str">
        <f t="shared" si="32"/>
        <v>R3711E</v>
      </c>
      <c r="X229" t="s">
        <v>185</v>
      </c>
      <c r="Y229" t="s">
        <v>44</v>
      </c>
      <c r="Z229" t="s">
        <v>45</v>
      </c>
      <c r="AA229" t="s">
        <v>46</v>
      </c>
      <c r="AB229">
        <v>0</v>
      </c>
      <c r="AC229">
        <v>0</v>
      </c>
      <c r="AD229">
        <v>4034.42</v>
      </c>
      <c r="AE229">
        <v>0</v>
      </c>
    </row>
    <row r="230" spans="1:31" x14ac:dyDescent="0.25">
      <c r="A230" t="str">
        <f t="shared" si="28"/>
        <v>18</v>
      </c>
      <c r="B230" t="str">
        <f t="shared" si="30"/>
        <v>07</v>
      </c>
      <c r="C230" s="1">
        <v>43118.91369212963</v>
      </c>
      <c r="D230" t="str">
        <f t="shared" si="29"/>
        <v>9</v>
      </c>
      <c r="E230" t="s">
        <v>116</v>
      </c>
      <c r="H230" t="s">
        <v>117</v>
      </c>
      <c r="I230" s="2">
        <v>43126</v>
      </c>
      <c r="J230" t="s">
        <v>183</v>
      </c>
      <c r="K230" t="s">
        <v>34</v>
      </c>
      <c r="L230" t="s">
        <v>35</v>
      </c>
      <c r="M230" t="s">
        <v>36</v>
      </c>
      <c r="N230" t="s">
        <v>37</v>
      </c>
      <c r="O230" t="s">
        <v>38</v>
      </c>
      <c r="P230" t="s">
        <v>39</v>
      </c>
      <c r="Q230">
        <v>501</v>
      </c>
      <c r="R230" t="s">
        <v>40</v>
      </c>
      <c r="S230" t="s">
        <v>41</v>
      </c>
      <c r="T230" t="s">
        <v>37</v>
      </c>
      <c r="U230" t="str">
        <f t="shared" si="31"/>
        <v>RV</v>
      </c>
      <c r="V230" t="s">
        <v>184</v>
      </c>
      <c r="W230" t="str">
        <f t="shared" si="32"/>
        <v>R3711E</v>
      </c>
      <c r="X230" t="s">
        <v>185</v>
      </c>
      <c r="Y230" t="s">
        <v>44</v>
      </c>
      <c r="Z230" t="s">
        <v>45</v>
      </c>
      <c r="AA230" t="s">
        <v>46</v>
      </c>
      <c r="AB230">
        <v>0</v>
      </c>
      <c r="AC230">
        <v>0</v>
      </c>
      <c r="AD230">
        <v>96.83</v>
      </c>
      <c r="AE230">
        <v>0</v>
      </c>
    </row>
    <row r="231" spans="1:31" x14ac:dyDescent="0.25">
      <c r="A231" t="str">
        <f t="shared" si="28"/>
        <v>18</v>
      </c>
      <c r="B231" t="str">
        <f t="shared" si="30"/>
        <v>07</v>
      </c>
      <c r="C231" s="1">
        <v>43104.91615740741</v>
      </c>
      <c r="D231" t="str">
        <f t="shared" si="29"/>
        <v>9</v>
      </c>
      <c r="E231" t="s">
        <v>167</v>
      </c>
      <c r="H231" t="s">
        <v>121</v>
      </c>
      <c r="I231" s="2">
        <v>43112</v>
      </c>
      <c r="J231" t="s">
        <v>183</v>
      </c>
      <c r="K231" t="s">
        <v>34</v>
      </c>
      <c r="L231" t="s">
        <v>35</v>
      </c>
      <c r="M231" t="s">
        <v>36</v>
      </c>
      <c r="N231" t="s">
        <v>37</v>
      </c>
      <c r="O231" t="s">
        <v>38</v>
      </c>
      <c r="P231" t="s">
        <v>39</v>
      </c>
      <c r="Q231">
        <v>501</v>
      </c>
      <c r="R231" t="s">
        <v>40</v>
      </c>
      <c r="S231" t="s">
        <v>41</v>
      </c>
      <c r="T231" t="s">
        <v>37</v>
      </c>
      <c r="U231" t="str">
        <f t="shared" si="31"/>
        <v>RV</v>
      </c>
      <c r="V231" t="s">
        <v>184</v>
      </c>
      <c r="W231" t="str">
        <f t="shared" si="32"/>
        <v>R3711E</v>
      </c>
      <c r="X231" t="s">
        <v>185</v>
      </c>
      <c r="Y231" t="s">
        <v>44</v>
      </c>
      <c r="Z231" t="s">
        <v>45</v>
      </c>
      <c r="AA231" t="s">
        <v>46</v>
      </c>
      <c r="AB231">
        <v>0</v>
      </c>
      <c r="AC231">
        <v>0</v>
      </c>
      <c r="AD231">
        <v>3460.94</v>
      </c>
      <c r="AE231">
        <v>0</v>
      </c>
    </row>
    <row r="232" spans="1:31" x14ac:dyDescent="0.25">
      <c r="A232" t="str">
        <f t="shared" si="28"/>
        <v>18</v>
      </c>
      <c r="B232" t="str">
        <f t="shared" si="30"/>
        <v>07</v>
      </c>
      <c r="C232" s="1">
        <v>43104.920312499999</v>
      </c>
      <c r="D232" t="str">
        <f t="shared" si="29"/>
        <v>9</v>
      </c>
      <c r="E232" t="s">
        <v>120</v>
      </c>
      <c r="H232" t="s">
        <v>121</v>
      </c>
      <c r="I232" s="2">
        <v>43112</v>
      </c>
      <c r="J232" t="s">
        <v>183</v>
      </c>
      <c r="K232" t="s">
        <v>34</v>
      </c>
      <c r="L232" t="s">
        <v>35</v>
      </c>
      <c r="M232" t="s">
        <v>36</v>
      </c>
      <c r="N232" t="s">
        <v>37</v>
      </c>
      <c r="O232" t="s">
        <v>38</v>
      </c>
      <c r="P232" t="s">
        <v>39</v>
      </c>
      <c r="Q232">
        <v>501</v>
      </c>
      <c r="R232" t="s">
        <v>40</v>
      </c>
      <c r="S232" t="s">
        <v>41</v>
      </c>
      <c r="T232" t="s">
        <v>37</v>
      </c>
      <c r="U232" t="str">
        <f t="shared" si="31"/>
        <v>RV</v>
      </c>
      <c r="V232" t="s">
        <v>184</v>
      </c>
      <c r="W232" t="str">
        <f t="shared" si="32"/>
        <v>R3711E</v>
      </c>
      <c r="X232" t="s">
        <v>185</v>
      </c>
      <c r="Y232" t="s">
        <v>44</v>
      </c>
      <c r="Z232" t="s">
        <v>45</v>
      </c>
      <c r="AA232" t="s">
        <v>46</v>
      </c>
      <c r="AB232">
        <v>0</v>
      </c>
      <c r="AC232">
        <v>0</v>
      </c>
      <c r="AD232">
        <v>83.07</v>
      </c>
      <c r="AE232">
        <v>0</v>
      </c>
    </row>
    <row r="233" spans="1:31" x14ac:dyDescent="0.25">
      <c r="A233" t="str">
        <f t="shared" si="28"/>
        <v>18</v>
      </c>
      <c r="B233" t="str">
        <f>"08"</f>
        <v>08</v>
      </c>
      <c r="C233" s="1">
        <v>43146.90965277778</v>
      </c>
      <c r="D233" t="str">
        <f t="shared" si="29"/>
        <v>9</v>
      </c>
      <c r="E233" t="s">
        <v>118</v>
      </c>
      <c r="H233" t="s">
        <v>119</v>
      </c>
      <c r="I233" s="2">
        <v>43154</v>
      </c>
      <c r="J233" t="s">
        <v>183</v>
      </c>
      <c r="K233" t="s">
        <v>34</v>
      </c>
      <c r="L233" t="s">
        <v>35</v>
      </c>
      <c r="M233" t="s">
        <v>36</v>
      </c>
      <c r="N233" t="s">
        <v>37</v>
      </c>
      <c r="O233" t="s">
        <v>38</v>
      </c>
      <c r="P233" t="s">
        <v>39</v>
      </c>
      <c r="Q233">
        <v>501</v>
      </c>
      <c r="R233" t="s">
        <v>40</v>
      </c>
      <c r="S233" t="s">
        <v>41</v>
      </c>
      <c r="T233" t="s">
        <v>37</v>
      </c>
      <c r="U233" t="str">
        <f t="shared" si="31"/>
        <v>RV</v>
      </c>
      <c r="V233" t="s">
        <v>184</v>
      </c>
      <c r="W233" t="str">
        <f t="shared" si="32"/>
        <v>R3711E</v>
      </c>
      <c r="X233" t="s">
        <v>185</v>
      </c>
      <c r="Y233" t="s">
        <v>44</v>
      </c>
      <c r="Z233" t="s">
        <v>45</v>
      </c>
      <c r="AA233" t="s">
        <v>46</v>
      </c>
      <c r="AB233">
        <v>0</v>
      </c>
      <c r="AC233">
        <v>0</v>
      </c>
      <c r="AD233">
        <v>110.6</v>
      </c>
      <c r="AE233">
        <v>0</v>
      </c>
    </row>
    <row r="234" spans="1:31" x14ac:dyDescent="0.25">
      <c r="A234" t="str">
        <f t="shared" si="28"/>
        <v>18</v>
      </c>
      <c r="B234" t="str">
        <f>"08"</f>
        <v>08</v>
      </c>
      <c r="C234" s="1">
        <v>43132.904988425929</v>
      </c>
      <c r="D234" t="str">
        <f t="shared" si="29"/>
        <v>9</v>
      </c>
      <c r="E234" t="s">
        <v>169</v>
      </c>
      <c r="H234" t="s">
        <v>123</v>
      </c>
      <c r="I234" s="2">
        <v>43140</v>
      </c>
      <c r="J234" t="s">
        <v>183</v>
      </c>
      <c r="K234" t="s">
        <v>34</v>
      </c>
      <c r="L234" t="s">
        <v>35</v>
      </c>
      <c r="M234" t="s">
        <v>36</v>
      </c>
      <c r="N234" t="s">
        <v>37</v>
      </c>
      <c r="O234" t="s">
        <v>38</v>
      </c>
      <c r="P234" t="s">
        <v>39</v>
      </c>
      <c r="Q234">
        <v>501</v>
      </c>
      <c r="R234" t="s">
        <v>40</v>
      </c>
      <c r="S234" t="s">
        <v>41</v>
      </c>
      <c r="T234" t="s">
        <v>37</v>
      </c>
      <c r="U234" t="str">
        <f t="shared" si="31"/>
        <v>RV</v>
      </c>
      <c r="V234" t="s">
        <v>184</v>
      </c>
      <c r="W234" t="str">
        <f t="shared" si="32"/>
        <v>R3711E</v>
      </c>
      <c r="X234" t="s">
        <v>185</v>
      </c>
      <c r="Y234" t="s">
        <v>44</v>
      </c>
      <c r="Z234" t="s">
        <v>45</v>
      </c>
      <c r="AA234" t="s">
        <v>46</v>
      </c>
      <c r="AB234">
        <v>0</v>
      </c>
      <c r="AC234">
        <v>0</v>
      </c>
      <c r="AD234">
        <v>4607.8999999999996</v>
      </c>
      <c r="AE234">
        <v>0</v>
      </c>
    </row>
    <row r="235" spans="1:31" x14ac:dyDescent="0.25">
      <c r="A235" t="str">
        <f t="shared" si="28"/>
        <v>18</v>
      </c>
      <c r="B235" t="str">
        <f>"08"</f>
        <v>08</v>
      </c>
      <c r="C235" s="1">
        <v>43132.907673611109</v>
      </c>
      <c r="D235" t="str">
        <f t="shared" si="29"/>
        <v>9</v>
      </c>
      <c r="E235" t="s">
        <v>122</v>
      </c>
      <c r="H235" t="s">
        <v>123</v>
      </c>
      <c r="I235" s="2">
        <v>43140</v>
      </c>
      <c r="J235" t="s">
        <v>183</v>
      </c>
      <c r="K235" t="s">
        <v>34</v>
      </c>
      <c r="L235" t="s">
        <v>35</v>
      </c>
      <c r="M235" t="s">
        <v>36</v>
      </c>
      <c r="N235" t="s">
        <v>37</v>
      </c>
      <c r="O235" t="s">
        <v>38</v>
      </c>
      <c r="P235" t="s">
        <v>39</v>
      </c>
      <c r="Q235">
        <v>501</v>
      </c>
      <c r="R235" t="s">
        <v>40</v>
      </c>
      <c r="S235" t="s">
        <v>41</v>
      </c>
      <c r="T235" t="s">
        <v>37</v>
      </c>
      <c r="U235" t="str">
        <f t="shared" si="31"/>
        <v>RV</v>
      </c>
      <c r="V235" t="s">
        <v>184</v>
      </c>
      <c r="W235" t="str">
        <f t="shared" si="32"/>
        <v>R3711E</v>
      </c>
      <c r="X235" t="s">
        <v>185</v>
      </c>
      <c r="Y235" t="s">
        <v>44</v>
      </c>
      <c r="Z235" t="s">
        <v>45</v>
      </c>
      <c r="AA235" t="s">
        <v>46</v>
      </c>
      <c r="AB235">
        <v>0</v>
      </c>
      <c r="AC235">
        <v>0</v>
      </c>
      <c r="AD235">
        <v>110.6</v>
      </c>
      <c r="AE235">
        <v>0</v>
      </c>
    </row>
    <row r="236" spans="1:31" x14ac:dyDescent="0.25">
      <c r="A236" t="str">
        <f t="shared" si="28"/>
        <v>18</v>
      </c>
      <c r="B236" t="str">
        <f>"10"</f>
        <v>10</v>
      </c>
      <c r="C236" s="1">
        <v>43202.904803240737</v>
      </c>
      <c r="D236" t="str">
        <f t="shared" si="29"/>
        <v>9</v>
      </c>
      <c r="E236" t="s">
        <v>171</v>
      </c>
      <c r="H236" t="s">
        <v>125</v>
      </c>
      <c r="I236" s="2">
        <v>43210</v>
      </c>
      <c r="J236" t="s">
        <v>183</v>
      </c>
      <c r="K236" t="s">
        <v>34</v>
      </c>
      <c r="L236" t="s">
        <v>35</v>
      </c>
      <c r="M236" t="s">
        <v>36</v>
      </c>
      <c r="N236" t="s">
        <v>37</v>
      </c>
      <c r="O236" t="s">
        <v>38</v>
      </c>
      <c r="P236" t="s">
        <v>39</v>
      </c>
      <c r="Q236">
        <v>501</v>
      </c>
      <c r="R236" t="s">
        <v>40</v>
      </c>
      <c r="S236" t="s">
        <v>41</v>
      </c>
      <c r="T236" t="s">
        <v>37</v>
      </c>
      <c r="U236" t="str">
        <f t="shared" si="31"/>
        <v>RV</v>
      </c>
      <c r="V236" t="s">
        <v>184</v>
      </c>
      <c r="W236" t="str">
        <f t="shared" si="32"/>
        <v>R3711E</v>
      </c>
      <c r="X236" t="s">
        <v>185</v>
      </c>
      <c r="Y236" t="s">
        <v>44</v>
      </c>
      <c r="Z236" t="s">
        <v>45</v>
      </c>
      <c r="AA236" t="s">
        <v>46</v>
      </c>
      <c r="AB236">
        <v>0</v>
      </c>
      <c r="AC236">
        <v>0</v>
      </c>
      <c r="AD236">
        <v>4607.8999999999996</v>
      </c>
      <c r="AE236">
        <v>0</v>
      </c>
    </row>
    <row r="237" spans="1:31" x14ac:dyDescent="0.25">
      <c r="A237" t="str">
        <f t="shared" si="28"/>
        <v>18</v>
      </c>
      <c r="B237" t="str">
        <f>"10"</f>
        <v>10</v>
      </c>
      <c r="C237" s="1">
        <v>43202.908252314817</v>
      </c>
      <c r="D237" t="str">
        <f t="shared" si="29"/>
        <v>9</v>
      </c>
      <c r="E237" t="s">
        <v>124</v>
      </c>
      <c r="H237" t="s">
        <v>125</v>
      </c>
      <c r="I237" s="2">
        <v>43210</v>
      </c>
      <c r="J237" t="s">
        <v>183</v>
      </c>
      <c r="K237" t="s">
        <v>34</v>
      </c>
      <c r="L237" t="s">
        <v>35</v>
      </c>
      <c r="M237" t="s">
        <v>36</v>
      </c>
      <c r="N237" t="s">
        <v>37</v>
      </c>
      <c r="O237" t="s">
        <v>38</v>
      </c>
      <c r="P237" t="s">
        <v>39</v>
      </c>
      <c r="Q237">
        <v>501</v>
      </c>
      <c r="R237" t="s">
        <v>40</v>
      </c>
      <c r="S237" t="s">
        <v>41</v>
      </c>
      <c r="T237" t="s">
        <v>37</v>
      </c>
      <c r="U237" t="str">
        <f t="shared" si="31"/>
        <v>RV</v>
      </c>
      <c r="V237" t="s">
        <v>184</v>
      </c>
      <c r="W237" t="str">
        <f t="shared" si="32"/>
        <v>R3711E</v>
      </c>
      <c r="X237" t="s">
        <v>185</v>
      </c>
      <c r="Y237" t="s">
        <v>44</v>
      </c>
      <c r="Z237" t="s">
        <v>45</v>
      </c>
      <c r="AA237" t="s">
        <v>46</v>
      </c>
      <c r="AB237">
        <v>0</v>
      </c>
      <c r="AC237">
        <v>0</v>
      </c>
      <c r="AD237">
        <v>110.6</v>
      </c>
      <c r="AE237">
        <v>0</v>
      </c>
    </row>
    <row r="238" spans="1:31" x14ac:dyDescent="0.25">
      <c r="A238" t="str">
        <f t="shared" si="28"/>
        <v>18</v>
      </c>
      <c r="B238" t="str">
        <f>"09"</f>
        <v>09</v>
      </c>
      <c r="C238" s="1">
        <v>43160.90861111111</v>
      </c>
      <c r="D238" t="str">
        <f t="shared" si="29"/>
        <v>9</v>
      </c>
      <c r="E238" t="s">
        <v>126</v>
      </c>
      <c r="H238" t="s">
        <v>127</v>
      </c>
      <c r="I238" s="2">
        <v>43168</v>
      </c>
      <c r="J238" t="s">
        <v>183</v>
      </c>
      <c r="K238" t="s">
        <v>34</v>
      </c>
      <c r="L238" t="s">
        <v>35</v>
      </c>
      <c r="M238" t="s">
        <v>36</v>
      </c>
      <c r="N238" t="s">
        <v>37</v>
      </c>
      <c r="O238" t="s">
        <v>38</v>
      </c>
      <c r="P238" t="s">
        <v>39</v>
      </c>
      <c r="Q238">
        <v>501</v>
      </c>
      <c r="R238" t="s">
        <v>40</v>
      </c>
      <c r="S238" t="s">
        <v>41</v>
      </c>
      <c r="T238" t="s">
        <v>37</v>
      </c>
      <c r="U238" t="str">
        <f t="shared" si="31"/>
        <v>RV</v>
      </c>
      <c r="V238" t="s">
        <v>184</v>
      </c>
      <c r="W238" t="str">
        <f t="shared" si="32"/>
        <v>R3711E</v>
      </c>
      <c r="X238" t="s">
        <v>185</v>
      </c>
      <c r="Y238" t="s">
        <v>44</v>
      </c>
      <c r="Z238" t="s">
        <v>45</v>
      </c>
      <c r="AA238" t="s">
        <v>46</v>
      </c>
      <c r="AB238">
        <v>0</v>
      </c>
      <c r="AC238">
        <v>0</v>
      </c>
      <c r="AD238">
        <v>110.6</v>
      </c>
      <c r="AE238">
        <v>0</v>
      </c>
    </row>
    <row r="239" spans="1:31" x14ac:dyDescent="0.25">
      <c r="A239" t="str">
        <f t="shared" si="28"/>
        <v>18</v>
      </c>
      <c r="B239" t="str">
        <f>"09"</f>
        <v>09</v>
      </c>
      <c r="C239" s="1">
        <v>43160.905138888891</v>
      </c>
      <c r="D239" t="str">
        <f t="shared" si="29"/>
        <v>9</v>
      </c>
      <c r="E239" t="s">
        <v>173</v>
      </c>
      <c r="H239" t="s">
        <v>127</v>
      </c>
      <c r="I239" s="2">
        <v>43168</v>
      </c>
      <c r="J239" t="s">
        <v>183</v>
      </c>
      <c r="K239" t="s">
        <v>34</v>
      </c>
      <c r="L239" t="s">
        <v>35</v>
      </c>
      <c r="M239" t="s">
        <v>36</v>
      </c>
      <c r="N239" t="s">
        <v>37</v>
      </c>
      <c r="O239" t="s">
        <v>38</v>
      </c>
      <c r="P239" t="s">
        <v>39</v>
      </c>
      <c r="Q239">
        <v>501</v>
      </c>
      <c r="R239" t="s">
        <v>40</v>
      </c>
      <c r="S239" t="s">
        <v>41</v>
      </c>
      <c r="T239" t="s">
        <v>37</v>
      </c>
      <c r="U239" t="str">
        <f t="shared" si="31"/>
        <v>RV</v>
      </c>
      <c r="V239" t="s">
        <v>184</v>
      </c>
      <c r="W239" t="str">
        <f t="shared" si="32"/>
        <v>R3711E</v>
      </c>
      <c r="X239" t="s">
        <v>185</v>
      </c>
      <c r="Y239" t="s">
        <v>44</v>
      </c>
      <c r="Z239" t="s">
        <v>45</v>
      </c>
      <c r="AA239" t="s">
        <v>46</v>
      </c>
      <c r="AB239">
        <v>0</v>
      </c>
      <c r="AC239">
        <v>0</v>
      </c>
      <c r="AD239">
        <v>4607.8999999999996</v>
      </c>
      <c r="AE239">
        <v>0</v>
      </c>
    </row>
    <row r="240" spans="1:31" x14ac:dyDescent="0.25">
      <c r="A240" t="str">
        <f t="shared" si="28"/>
        <v>18</v>
      </c>
      <c r="B240" t="str">
        <f>"09"</f>
        <v>09</v>
      </c>
      <c r="C240" s="1">
        <v>43174.908333333333</v>
      </c>
      <c r="D240" t="str">
        <f t="shared" si="29"/>
        <v>9</v>
      </c>
      <c r="E240" t="s">
        <v>175</v>
      </c>
      <c r="H240" t="s">
        <v>129</v>
      </c>
      <c r="I240" s="2">
        <v>43182</v>
      </c>
      <c r="J240" t="s">
        <v>183</v>
      </c>
      <c r="K240" t="s">
        <v>34</v>
      </c>
      <c r="L240" t="s">
        <v>35</v>
      </c>
      <c r="M240" t="s">
        <v>36</v>
      </c>
      <c r="N240" t="s">
        <v>37</v>
      </c>
      <c r="O240" t="s">
        <v>38</v>
      </c>
      <c r="P240" t="s">
        <v>39</v>
      </c>
      <c r="Q240">
        <v>501</v>
      </c>
      <c r="R240" t="s">
        <v>40</v>
      </c>
      <c r="S240" t="s">
        <v>41</v>
      </c>
      <c r="T240" t="s">
        <v>37</v>
      </c>
      <c r="U240" t="str">
        <f t="shared" si="31"/>
        <v>RV</v>
      </c>
      <c r="V240" t="s">
        <v>184</v>
      </c>
      <c r="W240" t="str">
        <f t="shared" si="32"/>
        <v>R3711E</v>
      </c>
      <c r="X240" t="s">
        <v>185</v>
      </c>
      <c r="Y240" t="s">
        <v>44</v>
      </c>
      <c r="Z240" t="s">
        <v>45</v>
      </c>
      <c r="AA240" t="s">
        <v>46</v>
      </c>
      <c r="AB240">
        <v>0</v>
      </c>
      <c r="AC240">
        <v>0</v>
      </c>
      <c r="AD240">
        <v>4607.8999999999996</v>
      </c>
      <c r="AE240">
        <v>0</v>
      </c>
    </row>
    <row r="241" spans="1:31" x14ac:dyDescent="0.25">
      <c r="A241" t="str">
        <f t="shared" si="28"/>
        <v>18</v>
      </c>
      <c r="B241" t="str">
        <f>"09"</f>
        <v>09</v>
      </c>
      <c r="C241" s="1">
        <v>43174.911585648151</v>
      </c>
      <c r="D241" t="str">
        <f t="shared" si="29"/>
        <v>9</v>
      </c>
      <c r="E241" t="s">
        <v>128</v>
      </c>
      <c r="H241" t="s">
        <v>129</v>
      </c>
      <c r="I241" s="2">
        <v>43182</v>
      </c>
      <c r="J241" t="s">
        <v>183</v>
      </c>
      <c r="K241" t="s">
        <v>34</v>
      </c>
      <c r="L241" t="s">
        <v>35</v>
      </c>
      <c r="M241" t="s">
        <v>36</v>
      </c>
      <c r="N241" t="s">
        <v>37</v>
      </c>
      <c r="O241" t="s">
        <v>38</v>
      </c>
      <c r="P241" t="s">
        <v>39</v>
      </c>
      <c r="Q241">
        <v>501</v>
      </c>
      <c r="R241" t="s">
        <v>40</v>
      </c>
      <c r="S241" t="s">
        <v>41</v>
      </c>
      <c r="T241" t="s">
        <v>37</v>
      </c>
      <c r="U241" t="str">
        <f t="shared" si="31"/>
        <v>RV</v>
      </c>
      <c r="V241" t="s">
        <v>184</v>
      </c>
      <c r="W241" t="str">
        <f t="shared" si="32"/>
        <v>R3711E</v>
      </c>
      <c r="X241" t="s">
        <v>185</v>
      </c>
      <c r="Y241" t="s">
        <v>44</v>
      </c>
      <c r="Z241" t="s">
        <v>45</v>
      </c>
      <c r="AA241" t="s">
        <v>46</v>
      </c>
      <c r="AB241">
        <v>0</v>
      </c>
      <c r="AC241">
        <v>0</v>
      </c>
      <c r="AD241">
        <v>110.6</v>
      </c>
      <c r="AE241">
        <v>0</v>
      </c>
    </row>
    <row r="242" spans="1:31" x14ac:dyDescent="0.25">
      <c r="A242" t="str">
        <f t="shared" si="28"/>
        <v>18</v>
      </c>
      <c r="B242" t="str">
        <f>"11"</f>
        <v>11</v>
      </c>
      <c r="C242" s="1">
        <v>43216.910127314812</v>
      </c>
      <c r="D242" t="str">
        <f t="shared" si="29"/>
        <v>9</v>
      </c>
      <c r="E242" t="s">
        <v>130</v>
      </c>
      <c r="H242" t="s">
        <v>131</v>
      </c>
      <c r="I242" s="2">
        <v>43224</v>
      </c>
      <c r="J242" t="s">
        <v>183</v>
      </c>
      <c r="K242" t="s">
        <v>34</v>
      </c>
      <c r="L242" t="s">
        <v>35</v>
      </c>
      <c r="M242" t="s">
        <v>36</v>
      </c>
      <c r="N242" t="s">
        <v>37</v>
      </c>
      <c r="O242" t="s">
        <v>38</v>
      </c>
      <c r="P242" t="s">
        <v>39</v>
      </c>
      <c r="Q242">
        <v>501</v>
      </c>
      <c r="R242" t="s">
        <v>40</v>
      </c>
      <c r="S242" t="s">
        <v>41</v>
      </c>
      <c r="T242" t="s">
        <v>37</v>
      </c>
      <c r="U242" t="str">
        <f t="shared" si="31"/>
        <v>RV</v>
      </c>
      <c r="V242" t="s">
        <v>184</v>
      </c>
      <c r="W242" t="str">
        <f t="shared" si="32"/>
        <v>R3711E</v>
      </c>
      <c r="X242" t="s">
        <v>185</v>
      </c>
      <c r="Y242" t="s">
        <v>44</v>
      </c>
      <c r="Z242" t="s">
        <v>45</v>
      </c>
      <c r="AA242" t="s">
        <v>46</v>
      </c>
      <c r="AB242">
        <v>0</v>
      </c>
      <c r="AC242">
        <v>0</v>
      </c>
      <c r="AD242">
        <v>82.82</v>
      </c>
      <c r="AE242">
        <v>0</v>
      </c>
    </row>
    <row r="243" spans="1:31" x14ac:dyDescent="0.25">
      <c r="A243" t="str">
        <f t="shared" si="28"/>
        <v>18</v>
      </c>
      <c r="B243" t="str">
        <f>"11"</f>
        <v>11</v>
      </c>
      <c r="C243" s="1">
        <v>43216.906956018516</v>
      </c>
      <c r="D243" t="str">
        <f t="shared" si="29"/>
        <v>9</v>
      </c>
      <c r="E243" t="s">
        <v>177</v>
      </c>
      <c r="H243" t="s">
        <v>131</v>
      </c>
      <c r="I243" s="2">
        <v>43224</v>
      </c>
      <c r="J243" t="s">
        <v>183</v>
      </c>
      <c r="K243" t="s">
        <v>34</v>
      </c>
      <c r="L243" t="s">
        <v>35</v>
      </c>
      <c r="M243" t="s">
        <v>36</v>
      </c>
      <c r="N243" t="s">
        <v>37</v>
      </c>
      <c r="O243" t="s">
        <v>38</v>
      </c>
      <c r="P243" t="s">
        <v>39</v>
      </c>
      <c r="Q243">
        <v>501</v>
      </c>
      <c r="R243" t="s">
        <v>40</v>
      </c>
      <c r="S243" t="s">
        <v>41</v>
      </c>
      <c r="T243" t="s">
        <v>37</v>
      </c>
      <c r="U243" t="str">
        <f t="shared" si="31"/>
        <v>RV</v>
      </c>
      <c r="V243" t="s">
        <v>184</v>
      </c>
      <c r="W243" t="str">
        <f t="shared" si="32"/>
        <v>R3711E</v>
      </c>
      <c r="X243" t="s">
        <v>185</v>
      </c>
      <c r="Y243" t="s">
        <v>44</v>
      </c>
      <c r="Z243" t="s">
        <v>45</v>
      </c>
      <c r="AA243" t="s">
        <v>46</v>
      </c>
      <c r="AB243">
        <v>0</v>
      </c>
      <c r="AC243">
        <v>0</v>
      </c>
      <c r="AD243">
        <v>3450.91</v>
      </c>
      <c r="AE243">
        <v>0</v>
      </c>
    </row>
    <row r="244" spans="1:31" x14ac:dyDescent="0.25">
      <c r="A244" t="str">
        <f t="shared" si="28"/>
        <v>18</v>
      </c>
      <c r="B244" t="str">
        <f>"10"</f>
        <v>10</v>
      </c>
      <c r="C244" s="1">
        <v>43188.909155092595</v>
      </c>
      <c r="D244" t="str">
        <f t="shared" si="29"/>
        <v>9</v>
      </c>
      <c r="E244" t="s">
        <v>132</v>
      </c>
      <c r="H244" t="s">
        <v>133</v>
      </c>
      <c r="I244" s="2">
        <v>43196</v>
      </c>
      <c r="J244" t="s">
        <v>183</v>
      </c>
      <c r="K244" t="s">
        <v>34</v>
      </c>
      <c r="L244" t="s">
        <v>35</v>
      </c>
      <c r="M244" t="s">
        <v>36</v>
      </c>
      <c r="N244" t="s">
        <v>37</v>
      </c>
      <c r="O244" t="s">
        <v>38</v>
      </c>
      <c r="P244" t="s">
        <v>39</v>
      </c>
      <c r="Q244">
        <v>501</v>
      </c>
      <c r="R244" t="s">
        <v>40</v>
      </c>
      <c r="S244" t="s">
        <v>41</v>
      </c>
      <c r="T244" t="s">
        <v>37</v>
      </c>
      <c r="U244" t="str">
        <f t="shared" si="31"/>
        <v>RV</v>
      </c>
      <c r="V244" t="s">
        <v>184</v>
      </c>
      <c r="W244" t="str">
        <f t="shared" si="32"/>
        <v>R3711E</v>
      </c>
      <c r="X244" t="s">
        <v>185</v>
      </c>
      <c r="Y244" t="s">
        <v>44</v>
      </c>
      <c r="Z244" t="s">
        <v>45</v>
      </c>
      <c r="AA244" t="s">
        <v>46</v>
      </c>
      <c r="AB244">
        <v>0</v>
      </c>
      <c r="AC244">
        <v>0</v>
      </c>
      <c r="AD244">
        <v>110.6</v>
      </c>
      <c r="AE244">
        <v>0</v>
      </c>
    </row>
    <row r="245" spans="1:31" x14ac:dyDescent="0.25">
      <c r="A245" t="str">
        <f t="shared" si="28"/>
        <v>18</v>
      </c>
      <c r="B245" t="str">
        <f>"10"</f>
        <v>10</v>
      </c>
      <c r="C245" s="1">
        <v>43188.906319444446</v>
      </c>
      <c r="D245" t="str">
        <f t="shared" si="29"/>
        <v>9</v>
      </c>
      <c r="E245" t="s">
        <v>179</v>
      </c>
      <c r="H245" t="s">
        <v>133</v>
      </c>
      <c r="I245" s="2">
        <v>43196</v>
      </c>
      <c r="J245" t="s">
        <v>183</v>
      </c>
      <c r="K245" t="s">
        <v>34</v>
      </c>
      <c r="L245" t="s">
        <v>35</v>
      </c>
      <c r="M245" t="s">
        <v>36</v>
      </c>
      <c r="N245" t="s">
        <v>37</v>
      </c>
      <c r="O245" t="s">
        <v>38</v>
      </c>
      <c r="P245" t="s">
        <v>39</v>
      </c>
      <c r="Q245">
        <v>501</v>
      </c>
      <c r="R245" t="s">
        <v>40</v>
      </c>
      <c r="S245" t="s">
        <v>41</v>
      </c>
      <c r="T245" t="s">
        <v>37</v>
      </c>
      <c r="U245" t="str">
        <f t="shared" si="31"/>
        <v>RV</v>
      </c>
      <c r="V245" t="s">
        <v>184</v>
      </c>
      <c r="W245" t="str">
        <f t="shared" si="32"/>
        <v>R3711E</v>
      </c>
      <c r="X245" t="s">
        <v>185</v>
      </c>
      <c r="Y245" t="s">
        <v>44</v>
      </c>
      <c r="Z245" t="s">
        <v>45</v>
      </c>
      <c r="AA245" t="s">
        <v>46</v>
      </c>
      <c r="AB245">
        <v>0</v>
      </c>
      <c r="AC245">
        <v>0</v>
      </c>
      <c r="AD245">
        <v>4607.8999999999996</v>
      </c>
      <c r="AE245">
        <v>0</v>
      </c>
    </row>
    <row r="246" spans="1:31" x14ac:dyDescent="0.25">
      <c r="A246" t="str">
        <f t="shared" si="28"/>
        <v>18</v>
      </c>
      <c r="B246" t="str">
        <f t="shared" ref="B246:B252" si="33">"02"</f>
        <v>02</v>
      </c>
      <c r="C246" s="1">
        <v>42972.417812500003</v>
      </c>
      <c r="D246" t="str">
        <f t="shared" si="29"/>
        <v>9</v>
      </c>
      <c r="E246" t="s">
        <v>181</v>
      </c>
      <c r="H246" t="s">
        <v>182</v>
      </c>
      <c r="I246" s="2">
        <v>42970</v>
      </c>
      <c r="J246" t="s">
        <v>214</v>
      </c>
      <c r="K246" t="s">
        <v>34</v>
      </c>
      <c r="L246" t="s">
        <v>35</v>
      </c>
      <c r="M246" t="s">
        <v>36</v>
      </c>
      <c r="N246" t="s">
        <v>37</v>
      </c>
      <c r="O246" t="s">
        <v>38</v>
      </c>
      <c r="P246" t="s">
        <v>39</v>
      </c>
      <c r="Q246">
        <v>501</v>
      </c>
      <c r="R246" t="s">
        <v>40</v>
      </c>
      <c r="S246" t="s">
        <v>41</v>
      </c>
      <c r="T246" t="s">
        <v>37</v>
      </c>
      <c r="U246" t="str">
        <f t="shared" ref="U246:U268" si="34">"10"</f>
        <v>10</v>
      </c>
      <c r="V246" t="s">
        <v>215</v>
      </c>
      <c r="W246" t="str">
        <f t="shared" ref="W246:W267" si="35">"E7140"</f>
        <v>E7140</v>
      </c>
      <c r="X246" t="s">
        <v>216</v>
      </c>
      <c r="Y246" t="s">
        <v>186</v>
      </c>
      <c r="Z246" t="s">
        <v>187</v>
      </c>
      <c r="AA246" t="s">
        <v>46</v>
      </c>
      <c r="AB246">
        <v>0</v>
      </c>
      <c r="AC246">
        <v>0</v>
      </c>
      <c r="AD246">
        <v>688</v>
      </c>
      <c r="AE246">
        <v>0</v>
      </c>
    </row>
    <row r="247" spans="1:31" x14ac:dyDescent="0.25">
      <c r="A247" t="str">
        <f t="shared" si="28"/>
        <v>18</v>
      </c>
      <c r="B247" t="str">
        <f t="shared" si="33"/>
        <v>02</v>
      </c>
      <c r="C247" s="1">
        <v>42972.417812500003</v>
      </c>
      <c r="D247" t="str">
        <f t="shared" si="29"/>
        <v>9</v>
      </c>
      <c r="E247" t="s">
        <v>181</v>
      </c>
      <c r="H247" t="s">
        <v>200</v>
      </c>
      <c r="I247" s="2">
        <v>42970</v>
      </c>
      <c r="J247" t="s">
        <v>214</v>
      </c>
      <c r="K247" t="s">
        <v>34</v>
      </c>
      <c r="L247" t="s">
        <v>35</v>
      </c>
      <c r="M247" t="s">
        <v>36</v>
      </c>
      <c r="N247" t="s">
        <v>37</v>
      </c>
      <c r="O247" t="s">
        <v>38</v>
      </c>
      <c r="P247" t="s">
        <v>39</v>
      </c>
      <c r="Q247">
        <v>501</v>
      </c>
      <c r="R247" t="s">
        <v>40</v>
      </c>
      <c r="S247" t="s">
        <v>41</v>
      </c>
      <c r="T247" t="s">
        <v>37</v>
      </c>
      <c r="U247" t="str">
        <f t="shared" si="34"/>
        <v>10</v>
      </c>
      <c r="V247" t="s">
        <v>215</v>
      </c>
      <c r="W247" t="str">
        <f t="shared" si="35"/>
        <v>E7140</v>
      </c>
      <c r="X247" t="s">
        <v>216</v>
      </c>
      <c r="Y247" t="s">
        <v>186</v>
      </c>
      <c r="Z247" t="s">
        <v>187</v>
      </c>
      <c r="AA247" t="s">
        <v>46</v>
      </c>
      <c r="AB247">
        <v>0</v>
      </c>
      <c r="AC247">
        <v>0</v>
      </c>
      <c r="AD247">
        <v>3744</v>
      </c>
      <c r="AE247">
        <v>0</v>
      </c>
    </row>
    <row r="248" spans="1:31" x14ac:dyDescent="0.25">
      <c r="A248" t="str">
        <f t="shared" si="28"/>
        <v>18</v>
      </c>
      <c r="B248" t="str">
        <f t="shared" si="33"/>
        <v>02</v>
      </c>
      <c r="C248" s="1">
        <v>42972.417812500003</v>
      </c>
      <c r="D248" t="str">
        <f t="shared" si="29"/>
        <v>9</v>
      </c>
      <c r="E248" t="s">
        <v>181</v>
      </c>
      <c r="H248" t="s">
        <v>188</v>
      </c>
      <c r="I248" s="2">
        <v>42970</v>
      </c>
      <c r="J248" t="s">
        <v>214</v>
      </c>
      <c r="K248" t="s">
        <v>34</v>
      </c>
      <c r="L248" t="s">
        <v>35</v>
      </c>
      <c r="M248" t="s">
        <v>36</v>
      </c>
      <c r="N248" t="s">
        <v>37</v>
      </c>
      <c r="O248" t="s">
        <v>38</v>
      </c>
      <c r="P248" t="s">
        <v>39</v>
      </c>
      <c r="Q248">
        <v>501</v>
      </c>
      <c r="R248" t="s">
        <v>40</v>
      </c>
      <c r="S248" t="s">
        <v>41</v>
      </c>
      <c r="T248" t="s">
        <v>37</v>
      </c>
      <c r="U248" t="str">
        <f t="shared" si="34"/>
        <v>10</v>
      </c>
      <c r="V248" t="s">
        <v>215</v>
      </c>
      <c r="W248" t="str">
        <f t="shared" si="35"/>
        <v>E7140</v>
      </c>
      <c r="X248" t="s">
        <v>216</v>
      </c>
      <c r="Y248" t="s">
        <v>186</v>
      </c>
      <c r="Z248" t="s">
        <v>187</v>
      </c>
      <c r="AA248" t="s">
        <v>46</v>
      </c>
      <c r="AB248">
        <v>0</v>
      </c>
      <c r="AC248">
        <v>0</v>
      </c>
      <c r="AD248">
        <v>840</v>
      </c>
      <c r="AE248">
        <v>0</v>
      </c>
    </row>
    <row r="249" spans="1:31" x14ac:dyDescent="0.25">
      <c r="A249" t="str">
        <f t="shared" si="28"/>
        <v>18</v>
      </c>
      <c r="B249" t="str">
        <f t="shared" si="33"/>
        <v>02</v>
      </c>
      <c r="C249" s="1">
        <v>42972.438715277778</v>
      </c>
      <c r="D249" t="str">
        <f t="shared" si="29"/>
        <v>9</v>
      </c>
      <c r="E249" t="s">
        <v>189</v>
      </c>
      <c r="H249" t="s">
        <v>199</v>
      </c>
      <c r="I249" s="2">
        <v>42970</v>
      </c>
      <c r="J249" t="s">
        <v>214</v>
      </c>
      <c r="K249" t="s">
        <v>34</v>
      </c>
      <c r="L249" t="s">
        <v>35</v>
      </c>
      <c r="M249" t="s">
        <v>36</v>
      </c>
      <c r="N249" t="s">
        <v>37</v>
      </c>
      <c r="O249" t="s">
        <v>38</v>
      </c>
      <c r="P249" t="s">
        <v>39</v>
      </c>
      <c r="Q249">
        <v>501</v>
      </c>
      <c r="R249" t="s">
        <v>40</v>
      </c>
      <c r="S249" t="s">
        <v>41</v>
      </c>
      <c r="T249" t="s">
        <v>37</v>
      </c>
      <c r="U249" t="str">
        <f t="shared" si="34"/>
        <v>10</v>
      </c>
      <c r="V249" t="s">
        <v>215</v>
      </c>
      <c r="W249" t="str">
        <f t="shared" si="35"/>
        <v>E7140</v>
      </c>
      <c r="X249" t="s">
        <v>216</v>
      </c>
      <c r="Y249" t="s">
        <v>186</v>
      </c>
      <c r="Z249" t="s">
        <v>187</v>
      </c>
      <c r="AA249" t="s">
        <v>46</v>
      </c>
      <c r="AB249">
        <v>0</v>
      </c>
      <c r="AC249">
        <v>0</v>
      </c>
      <c r="AD249">
        <v>688</v>
      </c>
      <c r="AE249">
        <v>0</v>
      </c>
    </row>
    <row r="250" spans="1:31" x14ac:dyDescent="0.25">
      <c r="A250" t="str">
        <f t="shared" si="28"/>
        <v>18</v>
      </c>
      <c r="B250" t="str">
        <f t="shared" si="33"/>
        <v>02</v>
      </c>
      <c r="C250" s="1">
        <v>42972.438715277778</v>
      </c>
      <c r="D250" t="str">
        <f t="shared" si="29"/>
        <v>9</v>
      </c>
      <c r="E250" t="s">
        <v>189</v>
      </c>
      <c r="H250" t="s">
        <v>190</v>
      </c>
      <c r="I250" s="2">
        <v>42970</v>
      </c>
      <c r="J250" t="s">
        <v>214</v>
      </c>
      <c r="K250" t="s">
        <v>34</v>
      </c>
      <c r="L250" t="s">
        <v>35</v>
      </c>
      <c r="M250" t="s">
        <v>36</v>
      </c>
      <c r="N250" t="s">
        <v>37</v>
      </c>
      <c r="O250" t="s">
        <v>38</v>
      </c>
      <c r="P250" t="s">
        <v>39</v>
      </c>
      <c r="Q250">
        <v>501</v>
      </c>
      <c r="R250" t="s">
        <v>40</v>
      </c>
      <c r="S250" t="s">
        <v>41</v>
      </c>
      <c r="T250" t="s">
        <v>37</v>
      </c>
      <c r="U250" t="str">
        <f t="shared" si="34"/>
        <v>10</v>
      </c>
      <c r="V250" t="s">
        <v>215</v>
      </c>
      <c r="W250" t="str">
        <f t="shared" si="35"/>
        <v>E7140</v>
      </c>
      <c r="X250" t="s">
        <v>216</v>
      </c>
      <c r="Y250" t="s">
        <v>186</v>
      </c>
      <c r="Z250" t="s">
        <v>187</v>
      </c>
      <c r="AA250" t="s">
        <v>46</v>
      </c>
      <c r="AB250">
        <v>0</v>
      </c>
      <c r="AC250">
        <v>0</v>
      </c>
      <c r="AD250">
        <v>3744</v>
      </c>
      <c r="AE250">
        <v>0</v>
      </c>
    </row>
    <row r="251" spans="1:31" x14ac:dyDescent="0.25">
      <c r="A251" t="str">
        <f t="shared" si="28"/>
        <v>18</v>
      </c>
      <c r="B251" t="str">
        <f t="shared" si="33"/>
        <v>02</v>
      </c>
      <c r="C251" s="1">
        <v>42972.438726851855</v>
      </c>
      <c r="D251" t="str">
        <f t="shared" si="29"/>
        <v>9</v>
      </c>
      <c r="E251" t="s">
        <v>189</v>
      </c>
      <c r="H251" t="s">
        <v>191</v>
      </c>
      <c r="I251" s="2">
        <v>42970</v>
      </c>
      <c r="J251" t="s">
        <v>214</v>
      </c>
      <c r="K251" t="s">
        <v>34</v>
      </c>
      <c r="L251" t="s">
        <v>35</v>
      </c>
      <c r="M251" t="s">
        <v>36</v>
      </c>
      <c r="N251" t="s">
        <v>37</v>
      </c>
      <c r="O251" t="s">
        <v>38</v>
      </c>
      <c r="P251" t="s">
        <v>39</v>
      </c>
      <c r="Q251">
        <v>501</v>
      </c>
      <c r="R251" t="s">
        <v>40</v>
      </c>
      <c r="S251" t="s">
        <v>41</v>
      </c>
      <c r="T251" t="s">
        <v>37</v>
      </c>
      <c r="U251" t="str">
        <f t="shared" si="34"/>
        <v>10</v>
      </c>
      <c r="V251" t="s">
        <v>215</v>
      </c>
      <c r="W251" t="str">
        <f t="shared" si="35"/>
        <v>E7140</v>
      </c>
      <c r="X251" t="s">
        <v>216</v>
      </c>
      <c r="Y251" t="s">
        <v>186</v>
      </c>
      <c r="Z251" t="s">
        <v>187</v>
      </c>
      <c r="AA251" t="s">
        <v>46</v>
      </c>
      <c r="AB251">
        <v>0</v>
      </c>
      <c r="AC251">
        <v>0</v>
      </c>
      <c r="AD251">
        <v>840</v>
      </c>
      <c r="AE251">
        <v>0</v>
      </c>
    </row>
    <row r="252" spans="1:31" x14ac:dyDescent="0.25">
      <c r="A252" t="str">
        <f t="shared" si="28"/>
        <v>18</v>
      </c>
      <c r="B252" t="str">
        <f t="shared" si="33"/>
        <v>02</v>
      </c>
      <c r="C252" s="1">
        <v>42972.438726851855</v>
      </c>
      <c r="D252" t="str">
        <f t="shared" si="29"/>
        <v>9</v>
      </c>
      <c r="E252" t="s">
        <v>189</v>
      </c>
      <c r="H252" t="s">
        <v>192</v>
      </c>
      <c r="I252" s="2">
        <v>42970</v>
      </c>
      <c r="J252" t="s">
        <v>214</v>
      </c>
      <c r="K252" t="s">
        <v>34</v>
      </c>
      <c r="L252" t="s">
        <v>35</v>
      </c>
      <c r="M252" t="s">
        <v>36</v>
      </c>
      <c r="N252" t="s">
        <v>37</v>
      </c>
      <c r="O252" t="s">
        <v>38</v>
      </c>
      <c r="P252" t="s">
        <v>39</v>
      </c>
      <c r="Q252">
        <v>501</v>
      </c>
      <c r="R252" t="s">
        <v>40</v>
      </c>
      <c r="S252" t="s">
        <v>41</v>
      </c>
      <c r="T252" t="s">
        <v>37</v>
      </c>
      <c r="U252" t="str">
        <f t="shared" si="34"/>
        <v>10</v>
      </c>
      <c r="V252" t="s">
        <v>215</v>
      </c>
      <c r="W252" t="str">
        <f t="shared" si="35"/>
        <v>E7140</v>
      </c>
      <c r="X252" t="s">
        <v>216</v>
      </c>
      <c r="Y252" t="s">
        <v>186</v>
      </c>
      <c r="Z252" t="s">
        <v>187</v>
      </c>
      <c r="AA252" t="s">
        <v>46</v>
      </c>
      <c r="AB252">
        <v>0</v>
      </c>
      <c r="AC252">
        <v>0</v>
      </c>
      <c r="AD252">
        <v>105</v>
      </c>
      <c r="AE252">
        <v>0</v>
      </c>
    </row>
    <row r="253" spans="1:31" x14ac:dyDescent="0.25">
      <c r="A253" t="str">
        <f t="shared" si="28"/>
        <v>18</v>
      </c>
      <c r="B253" t="str">
        <f>"03"</f>
        <v>03</v>
      </c>
      <c r="C253" s="1">
        <v>43000.376087962963</v>
      </c>
      <c r="D253" t="str">
        <f t="shared" si="29"/>
        <v>9</v>
      </c>
      <c r="E253" t="s">
        <v>193</v>
      </c>
      <c r="H253" t="s">
        <v>194</v>
      </c>
      <c r="I253" s="2">
        <v>42999</v>
      </c>
      <c r="J253" t="s">
        <v>214</v>
      </c>
      <c r="K253" t="s">
        <v>34</v>
      </c>
      <c r="L253" t="s">
        <v>35</v>
      </c>
      <c r="M253" t="s">
        <v>36</v>
      </c>
      <c r="N253" t="s">
        <v>37</v>
      </c>
      <c r="O253" t="s">
        <v>38</v>
      </c>
      <c r="P253" t="s">
        <v>39</v>
      </c>
      <c r="Q253">
        <v>501</v>
      </c>
      <c r="R253" t="s">
        <v>40</v>
      </c>
      <c r="S253" t="s">
        <v>41</v>
      </c>
      <c r="T253" t="s">
        <v>37</v>
      </c>
      <c r="U253" t="str">
        <f t="shared" si="34"/>
        <v>10</v>
      </c>
      <c r="V253" t="s">
        <v>215</v>
      </c>
      <c r="W253" t="str">
        <f t="shared" si="35"/>
        <v>E7140</v>
      </c>
      <c r="X253" t="s">
        <v>216</v>
      </c>
      <c r="Y253" t="s">
        <v>186</v>
      </c>
      <c r="Z253" t="s">
        <v>187</v>
      </c>
      <c r="AA253" t="s">
        <v>46</v>
      </c>
      <c r="AB253">
        <v>0</v>
      </c>
      <c r="AC253">
        <v>0</v>
      </c>
      <c r="AD253">
        <v>688</v>
      </c>
      <c r="AE253">
        <v>0</v>
      </c>
    </row>
    <row r="254" spans="1:31" x14ac:dyDescent="0.25">
      <c r="A254" t="str">
        <f t="shared" si="28"/>
        <v>18</v>
      </c>
      <c r="B254" t="str">
        <f>"03"</f>
        <v>03</v>
      </c>
      <c r="C254" s="1">
        <v>43000.376099537039</v>
      </c>
      <c r="D254" t="str">
        <f t="shared" si="29"/>
        <v>9</v>
      </c>
      <c r="E254" t="s">
        <v>193</v>
      </c>
      <c r="H254" t="s">
        <v>195</v>
      </c>
      <c r="I254" s="2">
        <v>42999</v>
      </c>
      <c r="J254" t="s">
        <v>214</v>
      </c>
      <c r="K254" t="s">
        <v>34</v>
      </c>
      <c r="L254" t="s">
        <v>35</v>
      </c>
      <c r="M254" t="s">
        <v>36</v>
      </c>
      <c r="N254" t="s">
        <v>37</v>
      </c>
      <c r="O254" t="s">
        <v>38</v>
      </c>
      <c r="P254" t="s">
        <v>39</v>
      </c>
      <c r="Q254">
        <v>501</v>
      </c>
      <c r="R254" t="s">
        <v>40</v>
      </c>
      <c r="S254" t="s">
        <v>41</v>
      </c>
      <c r="T254" t="s">
        <v>37</v>
      </c>
      <c r="U254" t="str">
        <f t="shared" si="34"/>
        <v>10</v>
      </c>
      <c r="V254" t="s">
        <v>215</v>
      </c>
      <c r="W254" t="str">
        <f t="shared" si="35"/>
        <v>E7140</v>
      </c>
      <c r="X254" t="s">
        <v>216</v>
      </c>
      <c r="Y254" t="s">
        <v>186</v>
      </c>
      <c r="Z254" t="s">
        <v>187</v>
      </c>
      <c r="AA254" t="s">
        <v>46</v>
      </c>
      <c r="AB254">
        <v>0</v>
      </c>
      <c r="AC254">
        <v>0</v>
      </c>
      <c r="AD254">
        <v>3744</v>
      </c>
      <c r="AE254">
        <v>0</v>
      </c>
    </row>
    <row r="255" spans="1:31" x14ac:dyDescent="0.25">
      <c r="A255" t="str">
        <f t="shared" si="28"/>
        <v>18</v>
      </c>
      <c r="B255" t="str">
        <f>"03"</f>
        <v>03</v>
      </c>
      <c r="C255" s="1">
        <v>43000.376099537039</v>
      </c>
      <c r="D255" t="str">
        <f t="shared" si="29"/>
        <v>9</v>
      </c>
      <c r="E255" t="s">
        <v>193</v>
      </c>
      <c r="H255" t="s">
        <v>196</v>
      </c>
      <c r="I255" s="2">
        <v>42999</v>
      </c>
      <c r="J255" t="s">
        <v>214</v>
      </c>
      <c r="K255" t="s">
        <v>34</v>
      </c>
      <c r="L255" t="s">
        <v>35</v>
      </c>
      <c r="M255" t="s">
        <v>36</v>
      </c>
      <c r="N255" t="s">
        <v>37</v>
      </c>
      <c r="O255" t="s">
        <v>38</v>
      </c>
      <c r="P255" t="s">
        <v>39</v>
      </c>
      <c r="Q255">
        <v>501</v>
      </c>
      <c r="R255" t="s">
        <v>40</v>
      </c>
      <c r="S255" t="s">
        <v>41</v>
      </c>
      <c r="T255" t="s">
        <v>37</v>
      </c>
      <c r="U255" t="str">
        <f t="shared" si="34"/>
        <v>10</v>
      </c>
      <c r="V255" t="s">
        <v>215</v>
      </c>
      <c r="W255" t="str">
        <f t="shared" si="35"/>
        <v>E7140</v>
      </c>
      <c r="X255" t="s">
        <v>216</v>
      </c>
      <c r="Y255" t="s">
        <v>186</v>
      </c>
      <c r="Z255" t="s">
        <v>187</v>
      </c>
      <c r="AA255" t="s">
        <v>46</v>
      </c>
      <c r="AB255">
        <v>0</v>
      </c>
      <c r="AC255">
        <v>0</v>
      </c>
      <c r="AD255">
        <v>35</v>
      </c>
      <c r="AE255">
        <v>0</v>
      </c>
    </row>
    <row r="256" spans="1:31" x14ac:dyDescent="0.25">
      <c r="A256" t="str">
        <f t="shared" si="28"/>
        <v>18</v>
      </c>
      <c r="B256" t="str">
        <f>"03"</f>
        <v>03</v>
      </c>
      <c r="C256" s="1">
        <v>43000.376099537039</v>
      </c>
      <c r="D256" t="str">
        <f t="shared" si="29"/>
        <v>9</v>
      </c>
      <c r="E256" t="s">
        <v>193</v>
      </c>
      <c r="H256" t="s">
        <v>197</v>
      </c>
      <c r="I256" s="2">
        <v>42999</v>
      </c>
      <c r="J256" t="s">
        <v>214</v>
      </c>
      <c r="K256" t="s">
        <v>34</v>
      </c>
      <c r="L256" t="s">
        <v>35</v>
      </c>
      <c r="M256" t="s">
        <v>36</v>
      </c>
      <c r="N256" t="s">
        <v>37</v>
      </c>
      <c r="O256" t="s">
        <v>38</v>
      </c>
      <c r="P256" t="s">
        <v>39</v>
      </c>
      <c r="Q256">
        <v>501</v>
      </c>
      <c r="R256" t="s">
        <v>40</v>
      </c>
      <c r="S256" t="s">
        <v>41</v>
      </c>
      <c r="T256" t="s">
        <v>37</v>
      </c>
      <c r="U256" t="str">
        <f t="shared" si="34"/>
        <v>10</v>
      </c>
      <c r="V256" t="s">
        <v>215</v>
      </c>
      <c r="W256" t="str">
        <f t="shared" si="35"/>
        <v>E7140</v>
      </c>
      <c r="X256" t="s">
        <v>216</v>
      </c>
      <c r="Y256" t="s">
        <v>186</v>
      </c>
      <c r="Z256" t="s">
        <v>187</v>
      </c>
      <c r="AA256" t="s">
        <v>46</v>
      </c>
      <c r="AB256">
        <v>0</v>
      </c>
      <c r="AC256">
        <v>0</v>
      </c>
      <c r="AD256">
        <v>840</v>
      </c>
      <c r="AE256">
        <v>0</v>
      </c>
    </row>
    <row r="257" spans="1:31" x14ac:dyDescent="0.25">
      <c r="A257" t="str">
        <f t="shared" si="28"/>
        <v>18</v>
      </c>
      <c r="B257" t="str">
        <f>"03"</f>
        <v>03</v>
      </c>
      <c r="C257" s="1">
        <v>43000.376099537039</v>
      </c>
      <c r="D257" t="str">
        <f t="shared" si="29"/>
        <v>9</v>
      </c>
      <c r="E257" t="s">
        <v>193</v>
      </c>
      <c r="H257" t="s">
        <v>198</v>
      </c>
      <c r="I257" s="2">
        <v>42999</v>
      </c>
      <c r="J257" t="s">
        <v>214</v>
      </c>
      <c r="K257" t="s">
        <v>34</v>
      </c>
      <c r="L257" t="s">
        <v>35</v>
      </c>
      <c r="M257" t="s">
        <v>36</v>
      </c>
      <c r="N257" t="s">
        <v>37</v>
      </c>
      <c r="O257" t="s">
        <v>38</v>
      </c>
      <c r="P257" t="s">
        <v>39</v>
      </c>
      <c r="Q257">
        <v>501</v>
      </c>
      <c r="R257" t="s">
        <v>40</v>
      </c>
      <c r="S257" t="s">
        <v>41</v>
      </c>
      <c r="T257" t="s">
        <v>37</v>
      </c>
      <c r="U257" t="str">
        <f t="shared" si="34"/>
        <v>10</v>
      </c>
      <c r="V257" t="s">
        <v>215</v>
      </c>
      <c r="W257" t="str">
        <f t="shared" si="35"/>
        <v>E7140</v>
      </c>
      <c r="X257" t="s">
        <v>216</v>
      </c>
      <c r="Y257" t="s">
        <v>186</v>
      </c>
      <c r="Z257" t="s">
        <v>187</v>
      </c>
      <c r="AA257" t="s">
        <v>46</v>
      </c>
      <c r="AB257">
        <v>0</v>
      </c>
      <c r="AC257">
        <v>0</v>
      </c>
      <c r="AD257">
        <v>105</v>
      </c>
      <c r="AE257">
        <v>0</v>
      </c>
    </row>
    <row r="258" spans="1:31" x14ac:dyDescent="0.25">
      <c r="A258" t="str">
        <f t="shared" ref="A258:A321" si="36">"18"</f>
        <v>18</v>
      </c>
      <c r="B258" t="str">
        <f t="shared" ref="B258:B267" si="37">"07"</f>
        <v>07</v>
      </c>
      <c r="C258" s="1">
        <v>43111.921493055554</v>
      </c>
      <c r="D258" t="str">
        <f t="shared" ref="D258:D321" si="38">"9"</f>
        <v>9</v>
      </c>
      <c r="E258" t="s">
        <v>201</v>
      </c>
      <c r="H258" t="s">
        <v>202</v>
      </c>
      <c r="I258" s="2">
        <v>43108</v>
      </c>
      <c r="J258" t="s">
        <v>214</v>
      </c>
      <c r="K258" t="s">
        <v>34</v>
      </c>
      <c r="L258" t="s">
        <v>35</v>
      </c>
      <c r="M258" t="s">
        <v>36</v>
      </c>
      <c r="N258" t="s">
        <v>37</v>
      </c>
      <c r="O258" t="s">
        <v>38</v>
      </c>
      <c r="P258" t="s">
        <v>39</v>
      </c>
      <c r="Q258">
        <v>501</v>
      </c>
      <c r="R258" t="s">
        <v>40</v>
      </c>
      <c r="S258" t="s">
        <v>41</v>
      </c>
      <c r="T258" t="s">
        <v>37</v>
      </c>
      <c r="U258" t="str">
        <f t="shared" si="34"/>
        <v>10</v>
      </c>
      <c r="V258" t="s">
        <v>215</v>
      </c>
      <c r="W258" t="str">
        <f t="shared" si="35"/>
        <v>E7140</v>
      </c>
      <c r="X258" t="s">
        <v>216</v>
      </c>
      <c r="Y258" t="s">
        <v>186</v>
      </c>
      <c r="Z258" t="s">
        <v>187</v>
      </c>
      <c r="AA258" t="s">
        <v>46</v>
      </c>
      <c r="AB258">
        <v>0</v>
      </c>
      <c r="AC258">
        <v>0</v>
      </c>
      <c r="AD258">
        <v>3744</v>
      </c>
      <c r="AE258">
        <v>0</v>
      </c>
    </row>
    <row r="259" spans="1:31" x14ac:dyDescent="0.25">
      <c r="A259" t="str">
        <f t="shared" si="36"/>
        <v>18</v>
      </c>
      <c r="B259" t="str">
        <f t="shared" si="37"/>
        <v>07</v>
      </c>
      <c r="C259" s="1">
        <v>43111.921493055554</v>
      </c>
      <c r="D259" t="str">
        <f t="shared" si="38"/>
        <v>9</v>
      </c>
      <c r="E259" t="s">
        <v>201</v>
      </c>
      <c r="H259" t="s">
        <v>203</v>
      </c>
      <c r="I259" s="2">
        <v>43108</v>
      </c>
      <c r="J259" t="s">
        <v>214</v>
      </c>
      <c r="K259" t="s">
        <v>34</v>
      </c>
      <c r="L259" t="s">
        <v>35</v>
      </c>
      <c r="M259" t="s">
        <v>36</v>
      </c>
      <c r="N259" t="s">
        <v>37</v>
      </c>
      <c r="O259" t="s">
        <v>38</v>
      </c>
      <c r="P259" t="s">
        <v>39</v>
      </c>
      <c r="Q259">
        <v>501</v>
      </c>
      <c r="R259" t="s">
        <v>40</v>
      </c>
      <c r="S259" t="s">
        <v>41</v>
      </c>
      <c r="T259" t="s">
        <v>37</v>
      </c>
      <c r="U259" t="str">
        <f t="shared" si="34"/>
        <v>10</v>
      </c>
      <c r="V259" t="s">
        <v>215</v>
      </c>
      <c r="W259" t="str">
        <f t="shared" si="35"/>
        <v>E7140</v>
      </c>
      <c r="X259" t="s">
        <v>216</v>
      </c>
      <c r="Y259" t="s">
        <v>186</v>
      </c>
      <c r="Z259" t="s">
        <v>187</v>
      </c>
      <c r="AA259" t="s">
        <v>46</v>
      </c>
      <c r="AB259">
        <v>0</v>
      </c>
      <c r="AC259">
        <v>0</v>
      </c>
      <c r="AD259">
        <v>688</v>
      </c>
      <c r="AE259">
        <v>0</v>
      </c>
    </row>
    <row r="260" spans="1:31" x14ac:dyDescent="0.25">
      <c r="A260" t="str">
        <f t="shared" si="36"/>
        <v>18</v>
      </c>
      <c r="B260" t="str">
        <f t="shared" si="37"/>
        <v>07</v>
      </c>
      <c r="C260" s="1">
        <v>43111.921493055554</v>
      </c>
      <c r="D260" t="str">
        <f t="shared" si="38"/>
        <v>9</v>
      </c>
      <c r="E260" t="s">
        <v>201</v>
      </c>
      <c r="H260" t="s">
        <v>204</v>
      </c>
      <c r="I260" s="2">
        <v>43108</v>
      </c>
      <c r="J260" t="s">
        <v>214</v>
      </c>
      <c r="K260" t="s">
        <v>34</v>
      </c>
      <c r="L260" t="s">
        <v>35</v>
      </c>
      <c r="M260" t="s">
        <v>36</v>
      </c>
      <c r="N260" t="s">
        <v>37</v>
      </c>
      <c r="O260" t="s">
        <v>38</v>
      </c>
      <c r="P260" t="s">
        <v>39</v>
      </c>
      <c r="Q260">
        <v>501</v>
      </c>
      <c r="R260" t="s">
        <v>40</v>
      </c>
      <c r="S260" t="s">
        <v>41</v>
      </c>
      <c r="T260" t="s">
        <v>37</v>
      </c>
      <c r="U260" t="str">
        <f t="shared" si="34"/>
        <v>10</v>
      </c>
      <c r="V260" t="s">
        <v>215</v>
      </c>
      <c r="W260" t="str">
        <f t="shared" si="35"/>
        <v>E7140</v>
      </c>
      <c r="X260" t="s">
        <v>216</v>
      </c>
      <c r="Y260" t="s">
        <v>186</v>
      </c>
      <c r="Z260" t="s">
        <v>187</v>
      </c>
      <c r="AA260" t="s">
        <v>46</v>
      </c>
      <c r="AB260">
        <v>0</v>
      </c>
      <c r="AC260">
        <v>0</v>
      </c>
      <c r="AD260">
        <v>105</v>
      </c>
      <c r="AE260">
        <v>0</v>
      </c>
    </row>
    <row r="261" spans="1:31" x14ac:dyDescent="0.25">
      <c r="A261" t="str">
        <f t="shared" si="36"/>
        <v>18</v>
      </c>
      <c r="B261" t="str">
        <f t="shared" si="37"/>
        <v>07</v>
      </c>
      <c r="C261" s="1">
        <v>43111.92150462963</v>
      </c>
      <c r="D261" t="str">
        <f t="shared" si="38"/>
        <v>9</v>
      </c>
      <c r="E261" t="s">
        <v>201</v>
      </c>
      <c r="H261" t="s">
        <v>205</v>
      </c>
      <c r="I261" s="2">
        <v>43108</v>
      </c>
      <c r="J261" t="s">
        <v>214</v>
      </c>
      <c r="K261" t="s">
        <v>34</v>
      </c>
      <c r="L261" t="s">
        <v>35</v>
      </c>
      <c r="M261" t="s">
        <v>36</v>
      </c>
      <c r="N261" t="s">
        <v>37</v>
      </c>
      <c r="O261" t="s">
        <v>38</v>
      </c>
      <c r="P261" t="s">
        <v>39</v>
      </c>
      <c r="Q261">
        <v>501</v>
      </c>
      <c r="R261" t="s">
        <v>40</v>
      </c>
      <c r="S261" t="s">
        <v>41</v>
      </c>
      <c r="T261" t="s">
        <v>37</v>
      </c>
      <c r="U261" t="str">
        <f t="shared" si="34"/>
        <v>10</v>
      </c>
      <c r="V261" t="s">
        <v>215</v>
      </c>
      <c r="W261" t="str">
        <f t="shared" si="35"/>
        <v>E7140</v>
      </c>
      <c r="X261" t="s">
        <v>216</v>
      </c>
      <c r="Y261" t="s">
        <v>186</v>
      </c>
      <c r="Z261" t="s">
        <v>187</v>
      </c>
      <c r="AA261" t="s">
        <v>46</v>
      </c>
      <c r="AB261">
        <v>0</v>
      </c>
      <c r="AC261">
        <v>0</v>
      </c>
      <c r="AD261">
        <v>840</v>
      </c>
      <c r="AE261">
        <v>0</v>
      </c>
    </row>
    <row r="262" spans="1:31" x14ac:dyDescent="0.25">
      <c r="A262" t="str">
        <f t="shared" si="36"/>
        <v>18</v>
      </c>
      <c r="B262" t="str">
        <f t="shared" si="37"/>
        <v>07</v>
      </c>
      <c r="C262" s="1">
        <v>43111.920914351853</v>
      </c>
      <c r="D262" t="str">
        <f t="shared" si="38"/>
        <v>9</v>
      </c>
      <c r="E262" t="s">
        <v>206</v>
      </c>
      <c r="H262" t="s">
        <v>207</v>
      </c>
      <c r="I262" s="2">
        <v>43108</v>
      </c>
      <c r="J262" t="s">
        <v>214</v>
      </c>
      <c r="K262" t="s">
        <v>34</v>
      </c>
      <c r="L262" t="s">
        <v>35</v>
      </c>
      <c r="M262" t="s">
        <v>36</v>
      </c>
      <c r="N262" t="s">
        <v>37</v>
      </c>
      <c r="O262" t="s">
        <v>38</v>
      </c>
      <c r="P262" t="s">
        <v>39</v>
      </c>
      <c r="Q262">
        <v>501</v>
      </c>
      <c r="R262" t="s">
        <v>40</v>
      </c>
      <c r="S262" t="s">
        <v>41</v>
      </c>
      <c r="T262" t="s">
        <v>37</v>
      </c>
      <c r="U262" t="str">
        <f t="shared" si="34"/>
        <v>10</v>
      </c>
      <c r="V262" t="s">
        <v>215</v>
      </c>
      <c r="W262" t="str">
        <f t="shared" si="35"/>
        <v>E7140</v>
      </c>
      <c r="X262" t="s">
        <v>216</v>
      </c>
      <c r="Y262" t="s">
        <v>186</v>
      </c>
      <c r="Z262" t="s">
        <v>187</v>
      </c>
      <c r="AA262" t="s">
        <v>46</v>
      </c>
      <c r="AB262">
        <v>0</v>
      </c>
      <c r="AC262">
        <v>0</v>
      </c>
      <c r="AD262">
        <v>3744</v>
      </c>
      <c r="AE262">
        <v>0</v>
      </c>
    </row>
    <row r="263" spans="1:31" x14ac:dyDescent="0.25">
      <c r="A263" t="str">
        <f t="shared" si="36"/>
        <v>18</v>
      </c>
      <c r="B263" t="str">
        <f t="shared" si="37"/>
        <v>07</v>
      </c>
      <c r="C263" s="1">
        <v>43111.920914351853</v>
      </c>
      <c r="D263" t="str">
        <f t="shared" si="38"/>
        <v>9</v>
      </c>
      <c r="E263" t="s">
        <v>206</v>
      </c>
      <c r="H263" t="s">
        <v>208</v>
      </c>
      <c r="I263" s="2">
        <v>43108</v>
      </c>
      <c r="J263" t="s">
        <v>214</v>
      </c>
      <c r="K263" t="s">
        <v>34</v>
      </c>
      <c r="L263" t="s">
        <v>35</v>
      </c>
      <c r="M263" t="s">
        <v>36</v>
      </c>
      <c r="N263" t="s">
        <v>37</v>
      </c>
      <c r="O263" t="s">
        <v>38</v>
      </c>
      <c r="P263" t="s">
        <v>39</v>
      </c>
      <c r="Q263">
        <v>501</v>
      </c>
      <c r="R263" t="s">
        <v>40</v>
      </c>
      <c r="S263" t="s">
        <v>41</v>
      </c>
      <c r="T263" t="s">
        <v>37</v>
      </c>
      <c r="U263" t="str">
        <f t="shared" si="34"/>
        <v>10</v>
      </c>
      <c r="V263" t="s">
        <v>215</v>
      </c>
      <c r="W263" t="str">
        <f t="shared" si="35"/>
        <v>E7140</v>
      </c>
      <c r="X263" t="s">
        <v>216</v>
      </c>
      <c r="Y263" t="s">
        <v>186</v>
      </c>
      <c r="Z263" t="s">
        <v>187</v>
      </c>
      <c r="AA263" t="s">
        <v>46</v>
      </c>
      <c r="AB263">
        <v>0</v>
      </c>
      <c r="AC263">
        <v>0</v>
      </c>
      <c r="AD263">
        <v>688</v>
      </c>
      <c r="AE263">
        <v>0</v>
      </c>
    </row>
    <row r="264" spans="1:31" x14ac:dyDescent="0.25">
      <c r="A264" t="str">
        <f t="shared" si="36"/>
        <v>18</v>
      </c>
      <c r="B264" t="str">
        <f t="shared" si="37"/>
        <v>07</v>
      </c>
      <c r="C264" s="1">
        <v>43111.920914351853</v>
      </c>
      <c r="D264" t="str">
        <f t="shared" si="38"/>
        <v>9</v>
      </c>
      <c r="E264" t="s">
        <v>206</v>
      </c>
      <c r="H264" t="s">
        <v>209</v>
      </c>
      <c r="I264" s="2">
        <v>43108</v>
      </c>
      <c r="J264" t="s">
        <v>214</v>
      </c>
      <c r="K264" t="s">
        <v>34</v>
      </c>
      <c r="L264" t="s">
        <v>35</v>
      </c>
      <c r="M264" t="s">
        <v>36</v>
      </c>
      <c r="N264" t="s">
        <v>37</v>
      </c>
      <c r="O264" t="s">
        <v>38</v>
      </c>
      <c r="P264" t="s">
        <v>39</v>
      </c>
      <c r="Q264">
        <v>501</v>
      </c>
      <c r="R264" t="s">
        <v>40</v>
      </c>
      <c r="S264" t="s">
        <v>41</v>
      </c>
      <c r="T264" t="s">
        <v>37</v>
      </c>
      <c r="U264" t="str">
        <f t="shared" si="34"/>
        <v>10</v>
      </c>
      <c r="V264" t="s">
        <v>215</v>
      </c>
      <c r="W264" t="str">
        <f t="shared" si="35"/>
        <v>E7140</v>
      </c>
      <c r="X264" t="s">
        <v>216</v>
      </c>
      <c r="Y264" t="s">
        <v>186</v>
      </c>
      <c r="Z264" t="s">
        <v>187</v>
      </c>
      <c r="AA264" t="s">
        <v>46</v>
      </c>
      <c r="AB264">
        <v>0</v>
      </c>
      <c r="AC264">
        <v>0</v>
      </c>
      <c r="AD264">
        <v>840</v>
      </c>
      <c r="AE264">
        <v>0</v>
      </c>
    </row>
    <row r="265" spans="1:31" x14ac:dyDescent="0.25">
      <c r="A265" t="str">
        <f t="shared" si="36"/>
        <v>18</v>
      </c>
      <c r="B265" t="str">
        <f t="shared" si="37"/>
        <v>07</v>
      </c>
      <c r="C265" s="1">
        <v>43111.921006944445</v>
      </c>
      <c r="D265" t="str">
        <f t="shared" si="38"/>
        <v>9</v>
      </c>
      <c r="E265" t="s">
        <v>210</v>
      </c>
      <c r="H265" t="s">
        <v>211</v>
      </c>
      <c r="I265" s="2">
        <v>43108</v>
      </c>
      <c r="J265" t="s">
        <v>214</v>
      </c>
      <c r="K265" t="s">
        <v>34</v>
      </c>
      <c r="L265" t="s">
        <v>35</v>
      </c>
      <c r="M265" t="s">
        <v>36</v>
      </c>
      <c r="N265" t="s">
        <v>37</v>
      </c>
      <c r="O265" t="s">
        <v>38</v>
      </c>
      <c r="P265" t="s">
        <v>39</v>
      </c>
      <c r="Q265">
        <v>501</v>
      </c>
      <c r="R265" t="s">
        <v>40</v>
      </c>
      <c r="S265" t="s">
        <v>41</v>
      </c>
      <c r="T265" t="s">
        <v>37</v>
      </c>
      <c r="U265" t="str">
        <f t="shared" si="34"/>
        <v>10</v>
      </c>
      <c r="V265" t="s">
        <v>215</v>
      </c>
      <c r="W265" t="str">
        <f t="shared" si="35"/>
        <v>E7140</v>
      </c>
      <c r="X265" t="s">
        <v>216</v>
      </c>
      <c r="Y265" t="s">
        <v>186</v>
      </c>
      <c r="Z265" t="s">
        <v>187</v>
      </c>
      <c r="AA265" t="s">
        <v>46</v>
      </c>
      <c r="AB265">
        <v>0</v>
      </c>
      <c r="AC265">
        <v>0</v>
      </c>
      <c r="AD265">
        <v>3744</v>
      </c>
      <c r="AE265">
        <v>0</v>
      </c>
    </row>
    <row r="266" spans="1:31" x14ac:dyDescent="0.25">
      <c r="A266" t="str">
        <f t="shared" si="36"/>
        <v>18</v>
      </c>
      <c r="B266" t="str">
        <f t="shared" si="37"/>
        <v>07</v>
      </c>
      <c r="C266" s="1">
        <v>43111.921006944445</v>
      </c>
      <c r="D266" t="str">
        <f t="shared" si="38"/>
        <v>9</v>
      </c>
      <c r="E266" t="s">
        <v>210</v>
      </c>
      <c r="H266" t="s">
        <v>212</v>
      </c>
      <c r="I266" s="2">
        <v>43108</v>
      </c>
      <c r="J266" t="s">
        <v>214</v>
      </c>
      <c r="K266" t="s">
        <v>34</v>
      </c>
      <c r="L266" t="s">
        <v>35</v>
      </c>
      <c r="M266" t="s">
        <v>36</v>
      </c>
      <c r="N266" t="s">
        <v>37</v>
      </c>
      <c r="O266" t="s">
        <v>38</v>
      </c>
      <c r="P266" t="s">
        <v>39</v>
      </c>
      <c r="Q266">
        <v>501</v>
      </c>
      <c r="R266" t="s">
        <v>40</v>
      </c>
      <c r="S266" t="s">
        <v>41</v>
      </c>
      <c r="T266" t="s">
        <v>37</v>
      </c>
      <c r="U266" t="str">
        <f t="shared" si="34"/>
        <v>10</v>
      </c>
      <c r="V266" t="s">
        <v>215</v>
      </c>
      <c r="W266" t="str">
        <f t="shared" si="35"/>
        <v>E7140</v>
      </c>
      <c r="X266" t="s">
        <v>216</v>
      </c>
      <c r="Y266" t="s">
        <v>186</v>
      </c>
      <c r="Z266" t="s">
        <v>187</v>
      </c>
      <c r="AA266" t="s">
        <v>46</v>
      </c>
      <c r="AB266">
        <v>0</v>
      </c>
      <c r="AC266">
        <v>0</v>
      </c>
      <c r="AD266">
        <v>688</v>
      </c>
      <c r="AE266">
        <v>0</v>
      </c>
    </row>
    <row r="267" spans="1:31" x14ac:dyDescent="0.25">
      <c r="A267" t="str">
        <f t="shared" si="36"/>
        <v>18</v>
      </c>
      <c r="B267" t="str">
        <f t="shared" si="37"/>
        <v>07</v>
      </c>
      <c r="C267" s="1">
        <v>43111.921006944445</v>
      </c>
      <c r="D267" t="str">
        <f t="shared" si="38"/>
        <v>9</v>
      </c>
      <c r="E267" t="s">
        <v>210</v>
      </c>
      <c r="H267" t="s">
        <v>213</v>
      </c>
      <c r="I267" s="2">
        <v>43108</v>
      </c>
      <c r="J267" t="s">
        <v>214</v>
      </c>
      <c r="K267" t="s">
        <v>34</v>
      </c>
      <c r="L267" t="s">
        <v>35</v>
      </c>
      <c r="M267" t="s">
        <v>36</v>
      </c>
      <c r="N267" t="s">
        <v>37</v>
      </c>
      <c r="O267" t="s">
        <v>38</v>
      </c>
      <c r="P267" t="s">
        <v>39</v>
      </c>
      <c r="Q267">
        <v>501</v>
      </c>
      <c r="R267" t="s">
        <v>40</v>
      </c>
      <c r="S267" t="s">
        <v>41</v>
      </c>
      <c r="T267" t="s">
        <v>37</v>
      </c>
      <c r="U267" t="str">
        <f t="shared" si="34"/>
        <v>10</v>
      </c>
      <c r="V267" t="s">
        <v>215</v>
      </c>
      <c r="W267" t="str">
        <f t="shared" si="35"/>
        <v>E7140</v>
      </c>
      <c r="X267" t="s">
        <v>216</v>
      </c>
      <c r="Y267" t="s">
        <v>186</v>
      </c>
      <c r="Z267" t="s">
        <v>187</v>
      </c>
      <c r="AA267" t="s">
        <v>46</v>
      </c>
      <c r="AB267">
        <v>0</v>
      </c>
      <c r="AC267">
        <v>0</v>
      </c>
      <c r="AD267">
        <v>840</v>
      </c>
      <c r="AE267">
        <v>0</v>
      </c>
    </row>
    <row r="268" spans="1:31" x14ac:dyDescent="0.25">
      <c r="A268" t="str">
        <f t="shared" si="36"/>
        <v>18</v>
      </c>
      <c r="B268" t="str">
        <f>"01"</f>
        <v>01</v>
      </c>
      <c r="C268" s="1">
        <v>42942.34542824074</v>
      </c>
      <c r="D268" t="str">
        <f t="shared" si="38"/>
        <v>9</v>
      </c>
      <c r="E268" t="s">
        <v>217</v>
      </c>
      <c r="H268" t="s">
        <v>135</v>
      </c>
      <c r="I268" s="2">
        <v>42917</v>
      </c>
      <c r="J268" t="s">
        <v>136</v>
      </c>
      <c r="K268" t="s">
        <v>34</v>
      </c>
      <c r="L268" t="s">
        <v>35</v>
      </c>
      <c r="M268" t="s">
        <v>36</v>
      </c>
      <c r="N268" t="s">
        <v>37</v>
      </c>
      <c r="O268" t="s">
        <v>38</v>
      </c>
      <c r="P268" t="s">
        <v>39</v>
      </c>
      <c r="Q268">
        <v>501</v>
      </c>
      <c r="R268" t="s">
        <v>40</v>
      </c>
      <c r="S268" t="s">
        <v>41</v>
      </c>
      <c r="T268" t="s">
        <v>37</v>
      </c>
      <c r="U268" t="str">
        <f t="shared" si="34"/>
        <v>10</v>
      </c>
      <c r="V268" t="s">
        <v>215</v>
      </c>
      <c r="W268" t="str">
        <f>"10"</f>
        <v>10</v>
      </c>
      <c r="X268" t="s">
        <v>215</v>
      </c>
      <c r="AA268" t="s">
        <v>46</v>
      </c>
      <c r="AB268">
        <v>0</v>
      </c>
      <c r="AC268">
        <v>37576</v>
      </c>
      <c r="AD268">
        <v>0</v>
      </c>
      <c r="AE268">
        <v>0</v>
      </c>
    </row>
    <row r="269" spans="1:31" x14ac:dyDescent="0.25">
      <c r="A269" t="str">
        <f t="shared" si="36"/>
        <v>18</v>
      </c>
      <c r="B269" t="str">
        <f>"01"</f>
        <v>01</v>
      </c>
      <c r="C269" s="1">
        <v>42942.345416666663</v>
      </c>
      <c r="D269" t="str">
        <f t="shared" si="38"/>
        <v>9</v>
      </c>
      <c r="E269" t="s">
        <v>217</v>
      </c>
      <c r="H269" t="s">
        <v>135</v>
      </c>
      <c r="I269" s="2">
        <v>42917</v>
      </c>
      <c r="J269" t="s">
        <v>136</v>
      </c>
      <c r="K269" t="s">
        <v>34</v>
      </c>
      <c r="L269" t="s">
        <v>35</v>
      </c>
      <c r="M269" t="s">
        <v>36</v>
      </c>
      <c r="N269" t="s">
        <v>37</v>
      </c>
      <c r="O269" t="s">
        <v>38</v>
      </c>
      <c r="P269" t="s">
        <v>39</v>
      </c>
      <c r="Q269">
        <v>501</v>
      </c>
      <c r="R269" t="s">
        <v>40</v>
      </c>
      <c r="S269" t="s">
        <v>41</v>
      </c>
      <c r="T269" t="s">
        <v>37</v>
      </c>
      <c r="U269" t="str">
        <f>"04"</f>
        <v>04</v>
      </c>
      <c r="V269" t="s">
        <v>218</v>
      </c>
      <c r="W269" t="str">
        <f>"04"</f>
        <v>04</v>
      </c>
      <c r="X269" t="s">
        <v>218</v>
      </c>
      <c r="AA269" t="s">
        <v>46</v>
      </c>
      <c r="AB269">
        <v>0</v>
      </c>
      <c r="AC269">
        <v>33761</v>
      </c>
      <c r="AD269">
        <v>0</v>
      </c>
      <c r="AE269">
        <v>0</v>
      </c>
    </row>
    <row r="270" spans="1:31" x14ac:dyDescent="0.25">
      <c r="A270" t="str">
        <f t="shared" si="36"/>
        <v>18</v>
      </c>
      <c r="B270" t="str">
        <f>"01"</f>
        <v>01</v>
      </c>
      <c r="C270" s="1">
        <v>42942.340104166666</v>
      </c>
      <c r="D270" t="str">
        <f t="shared" si="38"/>
        <v>9</v>
      </c>
      <c r="E270" t="s">
        <v>219</v>
      </c>
      <c r="H270" t="s">
        <v>135</v>
      </c>
      <c r="I270" s="2">
        <v>42917</v>
      </c>
      <c r="J270" t="s">
        <v>136</v>
      </c>
      <c r="K270" t="s">
        <v>34</v>
      </c>
      <c r="L270" t="s">
        <v>35</v>
      </c>
      <c r="M270" t="s">
        <v>36</v>
      </c>
      <c r="N270" t="s">
        <v>37</v>
      </c>
      <c r="O270" t="s">
        <v>38</v>
      </c>
      <c r="P270" t="s">
        <v>39</v>
      </c>
      <c r="Q270">
        <v>501</v>
      </c>
      <c r="R270" t="s">
        <v>40</v>
      </c>
      <c r="S270" t="s">
        <v>41</v>
      </c>
      <c r="T270" t="s">
        <v>37</v>
      </c>
      <c r="U270" t="str">
        <f>"01"</f>
        <v>01</v>
      </c>
      <c r="V270" t="s">
        <v>141</v>
      </c>
      <c r="W270" t="str">
        <f>"01"</f>
        <v>01</v>
      </c>
      <c r="X270" t="s">
        <v>141</v>
      </c>
      <c r="AA270" t="s">
        <v>46</v>
      </c>
      <c r="AB270">
        <v>0</v>
      </c>
      <c r="AC270">
        <v>171245.4</v>
      </c>
      <c r="AD270">
        <v>0</v>
      </c>
      <c r="AE270">
        <v>0</v>
      </c>
    </row>
    <row r="271" spans="1:31" x14ac:dyDescent="0.25">
      <c r="A271" t="str">
        <f t="shared" si="36"/>
        <v>18</v>
      </c>
      <c r="B271" t="str">
        <f>"01"</f>
        <v>01</v>
      </c>
      <c r="C271" s="1">
        <v>42942.343668981484</v>
      </c>
      <c r="D271" t="str">
        <f t="shared" si="38"/>
        <v>9</v>
      </c>
      <c r="E271" t="s">
        <v>217</v>
      </c>
      <c r="H271" t="s">
        <v>135</v>
      </c>
      <c r="I271" s="2">
        <v>42917</v>
      </c>
      <c r="J271" t="s">
        <v>136</v>
      </c>
      <c r="K271" t="s">
        <v>34</v>
      </c>
      <c r="L271" t="s">
        <v>35</v>
      </c>
      <c r="M271" t="s">
        <v>36</v>
      </c>
      <c r="N271" t="s">
        <v>37</v>
      </c>
      <c r="O271" t="s">
        <v>38</v>
      </c>
      <c r="P271" t="s">
        <v>39</v>
      </c>
      <c r="Q271">
        <v>501</v>
      </c>
      <c r="R271" t="s">
        <v>40</v>
      </c>
      <c r="S271" t="s">
        <v>41</v>
      </c>
      <c r="T271" t="s">
        <v>37</v>
      </c>
      <c r="U271" t="str">
        <f t="shared" ref="U271:U302" si="39">"09"</f>
        <v>09</v>
      </c>
      <c r="V271" t="s">
        <v>220</v>
      </c>
      <c r="W271" t="str">
        <f>"09"</f>
        <v>09</v>
      </c>
      <c r="X271" t="s">
        <v>220</v>
      </c>
      <c r="AA271" t="s">
        <v>46</v>
      </c>
      <c r="AB271">
        <v>0</v>
      </c>
      <c r="AC271">
        <v>99044.64</v>
      </c>
      <c r="AD271">
        <v>0</v>
      </c>
      <c r="AE271">
        <v>0</v>
      </c>
    </row>
    <row r="272" spans="1:31" x14ac:dyDescent="0.25">
      <c r="A272" t="str">
        <f t="shared" si="36"/>
        <v>18</v>
      </c>
      <c r="B272" t="str">
        <f>"04"</f>
        <v>04</v>
      </c>
      <c r="C272" s="1">
        <v>43006.905833333331</v>
      </c>
      <c r="D272" t="str">
        <f t="shared" si="38"/>
        <v>9</v>
      </c>
      <c r="E272" t="s">
        <v>49</v>
      </c>
      <c r="H272" t="s">
        <v>50</v>
      </c>
      <c r="I272" s="2">
        <v>43014</v>
      </c>
      <c r="J272" t="s">
        <v>221</v>
      </c>
      <c r="K272" t="s">
        <v>34</v>
      </c>
      <c r="L272" t="s">
        <v>35</v>
      </c>
      <c r="M272" t="s">
        <v>36</v>
      </c>
      <c r="N272" t="s">
        <v>37</v>
      </c>
      <c r="O272" t="s">
        <v>38</v>
      </c>
      <c r="P272" t="s">
        <v>39</v>
      </c>
      <c r="Q272">
        <v>501</v>
      </c>
      <c r="R272" t="s">
        <v>40</v>
      </c>
      <c r="S272" t="s">
        <v>41</v>
      </c>
      <c r="T272" t="s">
        <v>37</v>
      </c>
      <c r="U272" t="str">
        <f t="shared" si="39"/>
        <v>09</v>
      </c>
      <c r="V272" t="s">
        <v>220</v>
      </c>
      <c r="W272" t="str">
        <f t="shared" ref="W272:W303" si="40">"E5982"</f>
        <v>E5982</v>
      </c>
      <c r="X272" t="s">
        <v>220</v>
      </c>
      <c r="Y272" t="s">
        <v>44</v>
      </c>
      <c r="Z272" t="s">
        <v>45</v>
      </c>
      <c r="AA272" t="s">
        <v>46</v>
      </c>
      <c r="AB272">
        <v>0</v>
      </c>
      <c r="AC272">
        <v>0</v>
      </c>
      <c r="AD272">
        <v>26.75</v>
      </c>
      <c r="AE272">
        <v>0</v>
      </c>
    </row>
    <row r="273" spans="1:31" x14ac:dyDescent="0.25">
      <c r="A273" t="str">
        <f t="shared" si="36"/>
        <v>18</v>
      </c>
      <c r="B273" t="str">
        <f>"03"</f>
        <v>03</v>
      </c>
      <c r="C273" s="1">
        <v>42978.905949074076</v>
      </c>
      <c r="D273" t="str">
        <f t="shared" si="38"/>
        <v>9</v>
      </c>
      <c r="E273" t="s">
        <v>142</v>
      </c>
      <c r="H273" t="s">
        <v>48</v>
      </c>
      <c r="I273" s="2">
        <v>42986</v>
      </c>
      <c r="J273" t="s">
        <v>221</v>
      </c>
      <c r="K273" t="s">
        <v>34</v>
      </c>
      <c r="L273" t="s">
        <v>35</v>
      </c>
      <c r="M273" t="s">
        <v>36</v>
      </c>
      <c r="N273" t="s">
        <v>37</v>
      </c>
      <c r="O273" t="s">
        <v>38</v>
      </c>
      <c r="P273" t="s">
        <v>39</v>
      </c>
      <c r="Q273">
        <v>501</v>
      </c>
      <c r="R273" t="s">
        <v>40</v>
      </c>
      <c r="S273" t="s">
        <v>41</v>
      </c>
      <c r="T273" t="s">
        <v>37</v>
      </c>
      <c r="U273" t="str">
        <f t="shared" si="39"/>
        <v>09</v>
      </c>
      <c r="V273" t="s">
        <v>220</v>
      </c>
      <c r="W273" t="str">
        <f t="shared" si="40"/>
        <v>E5982</v>
      </c>
      <c r="X273" t="s">
        <v>220</v>
      </c>
      <c r="Y273" t="s">
        <v>44</v>
      </c>
      <c r="Z273" t="s">
        <v>45</v>
      </c>
      <c r="AA273" t="s">
        <v>46</v>
      </c>
      <c r="AB273">
        <v>0</v>
      </c>
      <c r="AC273">
        <v>0</v>
      </c>
      <c r="AD273">
        <v>186.3</v>
      </c>
      <c r="AE273">
        <v>0</v>
      </c>
    </row>
    <row r="274" spans="1:31" x14ac:dyDescent="0.25">
      <c r="A274" t="str">
        <f t="shared" si="36"/>
        <v>18</v>
      </c>
      <c r="B274" t="str">
        <f>"03"</f>
        <v>03</v>
      </c>
      <c r="C274" s="1">
        <v>42978.909074074072</v>
      </c>
      <c r="D274" t="str">
        <f t="shared" si="38"/>
        <v>9</v>
      </c>
      <c r="E274" t="s">
        <v>47</v>
      </c>
      <c r="H274" t="s">
        <v>48</v>
      </c>
      <c r="I274" s="2">
        <v>42986</v>
      </c>
      <c r="J274" t="s">
        <v>221</v>
      </c>
      <c r="K274" t="s">
        <v>34</v>
      </c>
      <c r="L274" t="s">
        <v>35</v>
      </c>
      <c r="M274" t="s">
        <v>36</v>
      </c>
      <c r="N274" t="s">
        <v>37</v>
      </c>
      <c r="O274" t="s">
        <v>38</v>
      </c>
      <c r="P274" t="s">
        <v>39</v>
      </c>
      <c r="Q274">
        <v>501</v>
      </c>
      <c r="R274" t="s">
        <v>40</v>
      </c>
      <c r="S274" t="s">
        <v>41</v>
      </c>
      <c r="T274" t="s">
        <v>37</v>
      </c>
      <c r="U274" t="str">
        <f t="shared" si="39"/>
        <v>09</v>
      </c>
      <c r="V274" t="s">
        <v>220</v>
      </c>
      <c r="W274" t="str">
        <f t="shared" si="40"/>
        <v>E5982</v>
      </c>
      <c r="X274" t="s">
        <v>220</v>
      </c>
      <c r="Y274" t="s">
        <v>44</v>
      </c>
      <c r="Z274" t="s">
        <v>45</v>
      </c>
      <c r="AA274" t="s">
        <v>46</v>
      </c>
      <c r="AB274">
        <v>0</v>
      </c>
      <c r="AC274">
        <v>0</v>
      </c>
      <c r="AD274">
        <v>4.47</v>
      </c>
      <c r="AE274">
        <v>0</v>
      </c>
    </row>
    <row r="275" spans="1:31" x14ac:dyDescent="0.25">
      <c r="A275" t="str">
        <f t="shared" si="36"/>
        <v>18</v>
      </c>
      <c r="B275" t="str">
        <f>"04"</f>
        <v>04</v>
      </c>
      <c r="C275" s="1">
        <v>43006.902615740742</v>
      </c>
      <c r="D275" t="str">
        <f t="shared" si="38"/>
        <v>9</v>
      </c>
      <c r="E275" t="s">
        <v>147</v>
      </c>
      <c r="H275" t="s">
        <v>50</v>
      </c>
      <c r="I275" s="2">
        <v>43014</v>
      </c>
      <c r="J275" t="s">
        <v>221</v>
      </c>
      <c r="K275" t="s">
        <v>34</v>
      </c>
      <c r="L275" t="s">
        <v>35</v>
      </c>
      <c r="M275" t="s">
        <v>36</v>
      </c>
      <c r="N275" t="s">
        <v>37</v>
      </c>
      <c r="O275" t="s">
        <v>38</v>
      </c>
      <c r="P275" t="s">
        <v>39</v>
      </c>
      <c r="Q275">
        <v>501</v>
      </c>
      <c r="R275" t="s">
        <v>40</v>
      </c>
      <c r="S275" t="s">
        <v>41</v>
      </c>
      <c r="T275" t="s">
        <v>37</v>
      </c>
      <c r="U275" t="str">
        <f t="shared" si="39"/>
        <v>09</v>
      </c>
      <c r="V275" t="s">
        <v>220</v>
      </c>
      <c r="W275" t="str">
        <f t="shared" si="40"/>
        <v>E5982</v>
      </c>
      <c r="X275" t="s">
        <v>220</v>
      </c>
      <c r="Y275" t="s">
        <v>44</v>
      </c>
      <c r="Z275" t="s">
        <v>45</v>
      </c>
      <c r="AA275" t="s">
        <v>46</v>
      </c>
      <c r="AB275">
        <v>0</v>
      </c>
      <c r="AC275">
        <v>0</v>
      </c>
      <c r="AD275">
        <v>1114.54</v>
      </c>
      <c r="AE275">
        <v>0</v>
      </c>
    </row>
    <row r="276" spans="1:31" x14ac:dyDescent="0.25">
      <c r="A276" t="str">
        <f t="shared" si="36"/>
        <v>18</v>
      </c>
      <c r="B276" t="str">
        <f>"05"</f>
        <v>05</v>
      </c>
      <c r="C276" s="1">
        <v>43048.903032407405</v>
      </c>
      <c r="D276" t="str">
        <f t="shared" si="38"/>
        <v>9</v>
      </c>
      <c r="E276" t="s">
        <v>148</v>
      </c>
      <c r="H276" t="s">
        <v>32</v>
      </c>
      <c r="I276" s="2">
        <v>43056</v>
      </c>
      <c r="J276" t="s">
        <v>221</v>
      </c>
      <c r="K276" t="s">
        <v>34</v>
      </c>
      <c r="L276" t="s">
        <v>35</v>
      </c>
      <c r="M276" t="s">
        <v>36</v>
      </c>
      <c r="N276" t="s">
        <v>37</v>
      </c>
      <c r="O276" t="s">
        <v>38</v>
      </c>
      <c r="P276" t="s">
        <v>39</v>
      </c>
      <c r="Q276">
        <v>501</v>
      </c>
      <c r="R276" t="s">
        <v>40</v>
      </c>
      <c r="S276" t="s">
        <v>41</v>
      </c>
      <c r="T276" t="s">
        <v>37</v>
      </c>
      <c r="U276" t="str">
        <f t="shared" si="39"/>
        <v>09</v>
      </c>
      <c r="V276" t="s">
        <v>220</v>
      </c>
      <c r="W276" t="str">
        <f t="shared" si="40"/>
        <v>E5982</v>
      </c>
      <c r="X276" t="s">
        <v>220</v>
      </c>
      <c r="Y276" t="s">
        <v>44</v>
      </c>
      <c r="Z276" t="s">
        <v>45</v>
      </c>
      <c r="AA276" t="s">
        <v>46</v>
      </c>
      <c r="AB276">
        <v>0</v>
      </c>
      <c r="AC276">
        <v>0</v>
      </c>
      <c r="AD276">
        <v>1114.54</v>
      </c>
      <c r="AE276">
        <v>0</v>
      </c>
    </row>
    <row r="277" spans="1:31" x14ac:dyDescent="0.25">
      <c r="A277" t="str">
        <f t="shared" si="36"/>
        <v>18</v>
      </c>
      <c r="B277" t="str">
        <f>"05"</f>
        <v>05</v>
      </c>
      <c r="C277" s="1">
        <v>43034.904120370367</v>
      </c>
      <c r="D277" t="str">
        <f t="shared" si="38"/>
        <v>9</v>
      </c>
      <c r="E277" t="s">
        <v>151</v>
      </c>
      <c r="H277" t="s">
        <v>62</v>
      </c>
      <c r="I277" s="2">
        <v>43042</v>
      </c>
      <c r="J277" t="s">
        <v>221</v>
      </c>
      <c r="K277" t="s">
        <v>34</v>
      </c>
      <c r="L277" t="s">
        <v>35</v>
      </c>
      <c r="M277" t="s">
        <v>36</v>
      </c>
      <c r="N277" t="s">
        <v>37</v>
      </c>
      <c r="O277" t="s">
        <v>38</v>
      </c>
      <c r="P277" t="s">
        <v>39</v>
      </c>
      <c r="Q277">
        <v>501</v>
      </c>
      <c r="R277" t="s">
        <v>40</v>
      </c>
      <c r="S277" t="s">
        <v>41</v>
      </c>
      <c r="T277" t="s">
        <v>37</v>
      </c>
      <c r="U277" t="str">
        <f t="shared" si="39"/>
        <v>09</v>
      </c>
      <c r="V277" t="s">
        <v>220</v>
      </c>
      <c r="W277" t="str">
        <f t="shared" si="40"/>
        <v>E5982</v>
      </c>
      <c r="X277" t="s">
        <v>220</v>
      </c>
      <c r="Y277" t="s">
        <v>44</v>
      </c>
      <c r="Z277" t="s">
        <v>45</v>
      </c>
      <c r="AA277" t="s">
        <v>46</v>
      </c>
      <c r="AB277">
        <v>0</v>
      </c>
      <c r="AC277">
        <v>0</v>
      </c>
      <c r="AD277">
        <v>1114.54</v>
      </c>
      <c r="AE277">
        <v>0</v>
      </c>
    </row>
    <row r="278" spans="1:31" x14ac:dyDescent="0.25">
      <c r="A278" t="str">
        <f t="shared" si="36"/>
        <v>18</v>
      </c>
      <c r="B278" t="str">
        <f>"04"</f>
        <v>04</v>
      </c>
      <c r="C278" s="1">
        <v>43020.905104166668</v>
      </c>
      <c r="D278" t="str">
        <f t="shared" si="38"/>
        <v>9</v>
      </c>
      <c r="E278" t="s">
        <v>154</v>
      </c>
      <c r="H278" t="s">
        <v>52</v>
      </c>
      <c r="I278" s="2">
        <v>43028</v>
      </c>
      <c r="J278" t="s">
        <v>221</v>
      </c>
      <c r="K278" t="s">
        <v>34</v>
      </c>
      <c r="L278" t="s">
        <v>35</v>
      </c>
      <c r="M278" t="s">
        <v>36</v>
      </c>
      <c r="N278" t="s">
        <v>37</v>
      </c>
      <c r="O278" t="s">
        <v>38</v>
      </c>
      <c r="P278" t="s">
        <v>39</v>
      </c>
      <c r="Q278">
        <v>501</v>
      </c>
      <c r="R278" t="s">
        <v>40</v>
      </c>
      <c r="S278" t="s">
        <v>41</v>
      </c>
      <c r="T278" t="s">
        <v>37</v>
      </c>
      <c r="U278" t="str">
        <f t="shared" si="39"/>
        <v>09</v>
      </c>
      <c r="V278" t="s">
        <v>220</v>
      </c>
      <c r="W278" t="str">
        <f t="shared" si="40"/>
        <v>E5982</v>
      </c>
      <c r="X278" t="s">
        <v>220</v>
      </c>
      <c r="Y278" t="s">
        <v>44</v>
      </c>
      <c r="Z278" t="s">
        <v>45</v>
      </c>
      <c r="AA278" t="s">
        <v>46</v>
      </c>
      <c r="AB278">
        <v>0</v>
      </c>
      <c r="AC278">
        <v>0</v>
      </c>
      <c r="AD278">
        <v>1114.54</v>
      </c>
      <c r="AE278">
        <v>0</v>
      </c>
    </row>
    <row r="279" spans="1:31" x14ac:dyDescent="0.25">
      <c r="A279" t="str">
        <f t="shared" si="36"/>
        <v>18</v>
      </c>
      <c r="B279" t="str">
        <f>"04"</f>
        <v>04</v>
      </c>
      <c r="C279" s="1">
        <v>43020.908437500002</v>
      </c>
      <c r="D279" t="str">
        <f t="shared" si="38"/>
        <v>9</v>
      </c>
      <c r="E279" t="s">
        <v>51</v>
      </c>
      <c r="H279" t="s">
        <v>52</v>
      </c>
      <c r="I279" s="2">
        <v>43028</v>
      </c>
      <c r="J279" t="s">
        <v>221</v>
      </c>
      <c r="K279" t="s">
        <v>34</v>
      </c>
      <c r="L279" t="s">
        <v>35</v>
      </c>
      <c r="M279" t="s">
        <v>36</v>
      </c>
      <c r="N279" t="s">
        <v>37</v>
      </c>
      <c r="O279" t="s">
        <v>38</v>
      </c>
      <c r="P279" t="s">
        <v>39</v>
      </c>
      <c r="Q279">
        <v>501</v>
      </c>
      <c r="R279" t="s">
        <v>40</v>
      </c>
      <c r="S279" t="s">
        <v>41</v>
      </c>
      <c r="T279" t="s">
        <v>37</v>
      </c>
      <c r="U279" t="str">
        <f t="shared" si="39"/>
        <v>09</v>
      </c>
      <c r="V279" t="s">
        <v>220</v>
      </c>
      <c r="W279" t="str">
        <f t="shared" si="40"/>
        <v>E5982</v>
      </c>
      <c r="X279" t="s">
        <v>220</v>
      </c>
      <c r="Y279" t="s">
        <v>44</v>
      </c>
      <c r="Z279" t="s">
        <v>45</v>
      </c>
      <c r="AA279" t="s">
        <v>46</v>
      </c>
      <c r="AB279">
        <v>0</v>
      </c>
      <c r="AC279">
        <v>0</v>
      </c>
      <c r="AD279">
        <v>26.75</v>
      </c>
      <c r="AE279">
        <v>0</v>
      </c>
    </row>
    <row r="280" spans="1:31" x14ac:dyDescent="0.25">
      <c r="A280" t="str">
        <f t="shared" si="36"/>
        <v>18</v>
      </c>
      <c r="B280" t="str">
        <f>"03"</f>
        <v>03</v>
      </c>
      <c r="C280" s="1">
        <v>42992.906504629631</v>
      </c>
      <c r="D280" t="str">
        <f t="shared" si="38"/>
        <v>9</v>
      </c>
      <c r="E280" t="s">
        <v>53</v>
      </c>
      <c r="H280" t="s">
        <v>54</v>
      </c>
      <c r="I280" s="2">
        <v>43000</v>
      </c>
      <c r="J280" t="s">
        <v>221</v>
      </c>
      <c r="K280" t="s">
        <v>34</v>
      </c>
      <c r="L280" t="s">
        <v>35</v>
      </c>
      <c r="M280" t="s">
        <v>36</v>
      </c>
      <c r="N280" t="s">
        <v>37</v>
      </c>
      <c r="O280" t="s">
        <v>38</v>
      </c>
      <c r="P280" t="s">
        <v>39</v>
      </c>
      <c r="Q280">
        <v>501</v>
      </c>
      <c r="R280" t="s">
        <v>40</v>
      </c>
      <c r="S280" t="s">
        <v>41</v>
      </c>
      <c r="T280" t="s">
        <v>37</v>
      </c>
      <c r="U280" t="str">
        <f t="shared" si="39"/>
        <v>09</v>
      </c>
      <c r="V280" t="s">
        <v>220</v>
      </c>
      <c r="W280" t="str">
        <f t="shared" si="40"/>
        <v>E5982</v>
      </c>
      <c r="X280" t="s">
        <v>220</v>
      </c>
      <c r="Y280" t="s">
        <v>44</v>
      </c>
      <c r="Z280" t="s">
        <v>45</v>
      </c>
      <c r="AA280" t="s">
        <v>46</v>
      </c>
      <c r="AB280">
        <v>0</v>
      </c>
      <c r="AC280">
        <v>0</v>
      </c>
      <c r="AD280">
        <v>25.9</v>
      </c>
      <c r="AE280">
        <v>0</v>
      </c>
    </row>
    <row r="281" spans="1:31" x14ac:dyDescent="0.25">
      <c r="A281" t="str">
        <f t="shared" si="36"/>
        <v>18</v>
      </c>
      <c r="B281" t="str">
        <f>"03"</f>
        <v>03</v>
      </c>
      <c r="C281" s="1">
        <v>42992.903217592589</v>
      </c>
      <c r="D281" t="str">
        <f t="shared" si="38"/>
        <v>9</v>
      </c>
      <c r="E281" t="s">
        <v>155</v>
      </c>
      <c r="H281" t="s">
        <v>54</v>
      </c>
      <c r="I281" s="2">
        <v>43000</v>
      </c>
      <c r="J281" t="s">
        <v>221</v>
      </c>
      <c r="K281" t="s">
        <v>34</v>
      </c>
      <c r="L281" t="s">
        <v>35</v>
      </c>
      <c r="M281" t="s">
        <v>36</v>
      </c>
      <c r="N281" t="s">
        <v>37</v>
      </c>
      <c r="O281" t="s">
        <v>38</v>
      </c>
      <c r="P281" t="s">
        <v>39</v>
      </c>
      <c r="Q281">
        <v>501</v>
      </c>
      <c r="R281" t="s">
        <v>40</v>
      </c>
      <c r="S281" t="s">
        <v>41</v>
      </c>
      <c r="T281" t="s">
        <v>37</v>
      </c>
      <c r="U281" t="str">
        <f t="shared" si="39"/>
        <v>09</v>
      </c>
      <c r="V281" t="s">
        <v>220</v>
      </c>
      <c r="W281" t="str">
        <f t="shared" si="40"/>
        <v>E5982</v>
      </c>
      <c r="X281" t="s">
        <v>220</v>
      </c>
      <c r="Y281" t="s">
        <v>44</v>
      </c>
      <c r="Z281" t="s">
        <v>45</v>
      </c>
      <c r="AA281" t="s">
        <v>46</v>
      </c>
      <c r="AB281">
        <v>0</v>
      </c>
      <c r="AC281">
        <v>0</v>
      </c>
      <c r="AD281">
        <v>1079.22</v>
      </c>
      <c r="AE281">
        <v>0</v>
      </c>
    </row>
    <row r="282" spans="1:31" x14ac:dyDescent="0.25">
      <c r="A282" t="str">
        <f t="shared" si="36"/>
        <v>18</v>
      </c>
      <c r="B282" t="str">
        <f>"06"</f>
        <v>06</v>
      </c>
      <c r="C282" s="1">
        <v>43061.906446759262</v>
      </c>
      <c r="D282" t="str">
        <f t="shared" si="38"/>
        <v>9</v>
      </c>
      <c r="E282" t="s">
        <v>55</v>
      </c>
      <c r="H282" t="s">
        <v>56</v>
      </c>
      <c r="I282" s="2">
        <v>43070</v>
      </c>
      <c r="J282" t="s">
        <v>221</v>
      </c>
      <c r="K282" t="s">
        <v>34</v>
      </c>
      <c r="L282" t="s">
        <v>35</v>
      </c>
      <c r="M282" t="s">
        <v>36</v>
      </c>
      <c r="N282" t="s">
        <v>37</v>
      </c>
      <c r="O282" t="s">
        <v>38</v>
      </c>
      <c r="P282" t="s">
        <v>39</v>
      </c>
      <c r="Q282">
        <v>501</v>
      </c>
      <c r="R282" t="s">
        <v>40</v>
      </c>
      <c r="S282" t="s">
        <v>41</v>
      </c>
      <c r="T282" t="s">
        <v>37</v>
      </c>
      <c r="U282" t="str">
        <f t="shared" si="39"/>
        <v>09</v>
      </c>
      <c r="V282" t="s">
        <v>220</v>
      </c>
      <c r="W282" t="str">
        <f t="shared" si="40"/>
        <v>E5982</v>
      </c>
      <c r="X282" t="s">
        <v>220</v>
      </c>
      <c r="Y282" t="s">
        <v>44</v>
      </c>
      <c r="Z282" t="s">
        <v>45</v>
      </c>
      <c r="AA282" t="s">
        <v>46</v>
      </c>
      <c r="AB282">
        <v>0</v>
      </c>
      <c r="AC282">
        <v>0</v>
      </c>
      <c r="AD282">
        <v>26.75</v>
      </c>
      <c r="AE282">
        <v>0</v>
      </c>
    </row>
    <row r="283" spans="1:31" x14ac:dyDescent="0.25">
      <c r="A283" t="str">
        <f t="shared" si="36"/>
        <v>18</v>
      </c>
      <c r="B283" t="str">
        <f>"06"</f>
        <v>06</v>
      </c>
      <c r="C283" s="1">
        <v>43061.903067129628</v>
      </c>
      <c r="D283" t="str">
        <f t="shared" si="38"/>
        <v>9</v>
      </c>
      <c r="E283" t="s">
        <v>157</v>
      </c>
      <c r="H283" t="s">
        <v>56</v>
      </c>
      <c r="I283" s="2">
        <v>43070</v>
      </c>
      <c r="J283" t="s">
        <v>221</v>
      </c>
      <c r="K283" t="s">
        <v>34</v>
      </c>
      <c r="L283" t="s">
        <v>35</v>
      </c>
      <c r="M283" t="s">
        <v>36</v>
      </c>
      <c r="N283" t="s">
        <v>37</v>
      </c>
      <c r="O283" t="s">
        <v>38</v>
      </c>
      <c r="P283" t="s">
        <v>39</v>
      </c>
      <c r="Q283">
        <v>501</v>
      </c>
      <c r="R283" t="s">
        <v>40</v>
      </c>
      <c r="S283" t="s">
        <v>41</v>
      </c>
      <c r="T283" t="s">
        <v>37</v>
      </c>
      <c r="U283" t="str">
        <f t="shared" si="39"/>
        <v>09</v>
      </c>
      <c r="V283" t="s">
        <v>220</v>
      </c>
      <c r="W283" t="str">
        <f t="shared" si="40"/>
        <v>E5982</v>
      </c>
      <c r="X283" t="s">
        <v>220</v>
      </c>
      <c r="Y283" t="s">
        <v>44</v>
      </c>
      <c r="Z283" t="s">
        <v>45</v>
      </c>
      <c r="AA283" t="s">
        <v>46</v>
      </c>
      <c r="AB283">
        <v>0</v>
      </c>
      <c r="AC283">
        <v>0</v>
      </c>
      <c r="AD283">
        <v>1114.54</v>
      </c>
      <c r="AE283">
        <v>0</v>
      </c>
    </row>
    <row r="284" spans="1:31" x14ac:dyDescent="0.25">
      <c r="A284" t="str">
        <f t="shared" si="36"/>
        <v>18</v>
      </c>
      <c r="B284" t="str">
        <f>"06"</f>
        <v>06</v>
      </c>
      <c r="C284" s="1">
        <v>43090.59443287037</v>
      </c>
      <c r="D284" t="str">
        <f t="shared" si="38"/>
        <v>9</v>
      </c>
      <c r="E284" t="s">
        <v>57</v>
      </c>
      <c r="H284" t="s">
        <v>58</v>
      </c>
      <c r="I284" s="2">
        <v>43098</v>
      </c>
      <c r="J284" t="s">
        <v>221</v>
      </c>
      <c r="K284" t="s">
        <v>34</v>
      </c>
      <c r="L284" t="s">
        <v>35</v>
      </c>
      <c r="M284" t="s">
        <v>36</v>
      </c>
      <c r="N284" t="s">
        <v>37</v>
      </c>
      <c r="O284" t="s">
        <v>38</v>
      </c>
      <c r="P284" t="s">
        <v>39</v>
      </c>
      <c r="Q284">
        <v>501</v>
      </c>
      <c r="R284" t="s">
        <v>40</v>
      </c>
      <c r="S284" t="s">
        <v>41</v>
      </c>
      <c r="T284" t="s">
        <v>37</v>
      </c>
      <c r="U284" t="str">
        <f t="shared" si="39"/>
        <v>09</v>
      </c>
      <c r="V284" t="s">
        <v>220</v>
      </c>
      <c r="W284" t="str">
        <f t="shared" si="40"/>
        <v>E5982</v>
      </c>
      <c r="X284" t="s">
        <v>220</v>
      </c>
      <c r="Y284" t="s">
        <v>44</v>
      </c>
      <c r="Z284" t="s">
        <v>45</v>
      </c>
      <c r="AA284" t="s">
        <v>46</v>
      </c>
      <c r="AB284">
        <v>0</v>
      </c>
      <c r="AC284">
        <v>0</v>
      </c>
      <c r="AD284">
        <v>26.75</v>
      </c>
      <c r="AE284">
        <v>0</v>
      </c>
    </row>
    <row r="285" spans="1:31" x14ac:dyDescent="0.25">
      <c r="A285" t="str">
        <f t="shared" si="36"/>
        <v>18</v>
      </c>
      <c r="B285" t="str">
        <f>"06"</f>
        <v>06</v>
      </c>
      <c r="C285" s="1">
        <v>43076.904675925929</v>
      </c>
      <c r="D285" t="str">
        <f t="shared" si="38"/>
        <v>9</v>
      </c>
      <c r="E285" t="s">
        <v>160</v>
      </c>
      <c r="H285" t="s">
        <v>60</v>
      </c>
      <c r="I285" s="2">
        <v>43084</v>
      </c>
      <c r="J285" t="s">
        <v>221</v>
      </c>
      <c r="K285" t="s">
        <v>34</v>
      </c>
      <c r="L285" t="s">
        <v>35</v>
      </c>
      <c r="M285" t="s">
        <v>36</v>
      </c>
      <c r="N285" t="s">
        <v>37</v>
      </c>
      <c r="O285" t="s">
        <v>38</v>
      </c>
      <c r="P285" t="s">
        <v>39</v>
      </c>
      <c r="Q285">
        <v>501</v>
      </c>
      <c r="R285" t="s">
        <v>40</v>
      </c>
      <c r="S285" t="s">
        <v>41</v>
      </c>
      <c r="T285" t="s">
        <v>37</v>
      </c>
      <c r="U285" t="str">
        <f t="shared" si="39"/>
        <v>09</v>
      </c>
      <c r="V285" t="s">
        <v>220</v>
      </c>
      <c r="W285" t="str">
        <f t="shared" si="40"/>
        <v>E5982</v>
      </c>
      <c r="X285" t="s">
        <v>220</v>
      </c>
      <c r="Y285" t="s">
        <v>44</v>
      </c>
      <c r="Z285" t="s">
        <v>45</v>
      </c>
      <c r="AA285" t="s">
        <v>46</v>
      </c>
      <c r="AB285">
        <v>0</v>
      </c>
      <c r="AC285">
        <v>0</v>
      </c>
      <c r="AD285">
        <v>1114.54</v>
      </c>
      <c r="AE285">
        <v>0</v>
      </c>
    </row>
    <row r="286" spans="1:31" x14ac:dyDescent="0.25">
      <c r="A286" t="str">
        <f t="shared" si="36"/>
        <v>18</v>
      </c>
      <c r="B286" t="str">
        <f>"06"</f>
        <v>06</v>
      </c>
      <c r="C286" s="1">
        <v>43076.907708333332</v>
      </c>
      <c r="D286" t="str">
        <f t="shared" si="38"/>
        <v>9</v>
      </c>
      <c r="E286" t="s">
        <v>59</v>
      </c>
      <c r="H286" t="s">
        <v>60</v>
      </c>
      <c r="I286" s="2">
        <v>43084</v>
      </c>
      <c r="J286" t="s">
        <v>221</v>
      </c>
      <c r="K286" t="s">
        <v>34</v>
      </c>
      <c r="L286" t="s">
        <v>35</v>
      </c>
      <c r="M286" t="s">
        <v>36</v>
      </c>
      <c r="N286" t="s">
        <v>37</v>
      </c>
      <c r="O286" t="s">
        <v>38</v>
      </c>
      <c r="P286" t="s">
        <v>39</v>
      </c>
      <c r="Q286">
        <v>501</v>
      </c>
      <c r="R286" t="s">
        <v>40</v>
      </c>
      <c r="S286" t="s">
        <v>41</v>
      </c>
      <c r="T286" t="s">
        <v>37</v>
      </c>
      <c r="U286" t="str">
        <f t="shared" si="39"/>
        <v>09</v>
      </c>
      <c r="V286" t="s">
        <v>220</v>
      </c>
      <c r="W286" t="str">
        <f t="shared" si="40"/>
        <v>E5982</v>
      </c>
      <c r="X286" t="s">
        <v>220</v>
      </c>
      <c r="Y286" t="s">
        <v>44</v>
      </c>
      <c r="Z286" t="s">
        <v>45</v>
      </c>
      <c r="AA286" t="s">
        <v>46</v>
      </c>
      <c r="AB286">
        <v>0</v>
      </c>
      <c r="AC286">
        <v>0</v>
      </c>
      <c r="AD286">
        <v>26.75</v>
      </c>
      <c r="AE286">
        <v>0</v>
      </c>
    </row>
    <row r="287" spans="1:31" x14ac:dyDescent="0.25">
      <c r="A287" t="str">
        <f t="shared" si="36"/>
        <v>18</v>
      </c>
      <c r="B287" t="str">
        <f t="shared" ref="B287:B310" si="41">"05"</f>
        <v>05</v>
      </c>
      <c r="C287" s="1">
        <v>43048.906192129631</v>
      </c>
      <c r="D287" t="str">
        <f t="shared" si="38"/>
        <v>9</v>
      </c>
      <c r="E287" t="s">
        <v>31</v>
      </c>
      <c r="H287" t="s">
        <v>32</v>
      </c>
      <c r="I287" s="2">
        <v>43056</v>
      </c>
      <c r="J287" t="s">
        <v>221</v>
      </c>
      <c r="K287" t="s">
        <v>34</v>
      </c>
      <c r="L287" t="s">
        <v>35</v>
      </c>
      <c r="M287" t="s">
        <v>36</v>
      </c>
      <c r="N287" t="s">
        <v>37</v>
      </c>
      <c r="O287" t="s">
        <v>38</v>
      </c>
      <c r="P287" t="s">
        <v>39</v>
      </c>
      <c r="Q287">
        <v>501</v>
      </c>
      <c r="R287" t="s">
        <v>40</v>
      </c>
      <c r="S287" t="s">
        <v>41</v>
      </c>
      <c r="T287" t="s">
        <v>37</v>
      </c>
      <c r="U287" t="str">
        <f t="shared" si="39"/>
        <v>09</v>
      </c>
      <c r="V287" t="s">
        <v>220</v>
      </c>
      <c r="W287" t="str">
        <f t="shared" si="40"/>
        <v>E5982</v>
      </c>
      <c r="X287" t="s">
        <v>220</v>
      </c>
      <c r="Y287" t="s">
        <v>44</v>
      </c>
      <c r="Z287" t="s">
        <v>45</v>
      </c>
      <c r="AA287" t="s">
        <v>46</v>
      </c>
      <c r="AB287">
        <v>0</v>
      </c>
      <c r="AC287">
        <v>0</v>
      </c>
      <c r="AD287">
        <v>26.75</v>
      </c>
      <c r="AE287">
        <v>0</v>
      </c>
    </row>
    <row r="288" spans="1:31" x14ac:dyDescent="0.25">
      <c r="A288" t="str">
        <f t="shared" si="36"/>
        <v>18</v>
      </c>
      <c r="B288" t="str">
        <f t="shared" si="41"/>
        <v>05</v>
      </c>
      <c r="C288" s="1">
        <v>43034.907511574071</v>
      </c>
      <c r="D288" t="str">
        <f t="shared" si="38"/>
        <v>9</v>
      </c>
      <c r="E288" t="s">
        <v>61</v>
      </c>
      <c r="H288" t="s">
        <v>62</v>
      </c>
      <c r="I288" s="2">
        <v>43042</v>
      </c>
      <c r="J288" t="s">
        <v>221</v>
      </c>
      <c r="K288" t="s">
        <v>34</v>
      </c>
      <c r="L288" t="s">
        <v>35</v>
      </c>
      <c r="M288" t="s">
        <v>36</v>
      </c>
      <c r="N288" t="s">
        <v>37</v>
      </c>
      <c r="O288" t="s">
        <v>38</v>
      </c>
      <c r="P288" t="s">
        <v>39</v>
      </c>
      <c r="Q288">
        <v>501</v>
      </c>
      <c r="R288" t="s">
        <v>40</v>
      </c>
      <c r="S288" t="s">
        <v>41</v>
      </c>
      <c r="T288" t="s">
        <v>37</v>
      </c>
      <c r="U288" t="str">
        <f t="shared" si="39"/>
        <v>09</v>
      </c>
      <c r="V288" t="s">
        <v>220</v>
      </c>
      <c r="W288" t="str">
        <f t="shared" si="40"/>
        <v>E5982</v>
      </c>
      <c r="X288" t="s">
        <v>220</v>
      </c>
      <c r="Y288" t="s">
        <v>44</v>
      </c>
      <c r="Z288" t="s">
        <v>45</v>
      </c>
      <c r="AA288" t="s">
        <v>46</v>
      </c>
      <c r="AB288">
        <v>0</v>
      </c>
      <c r="AC288">
        <v>0</v>
      </c>
      <c r="AD288">
        <v>26.75</v>
      </c>
      <c r="AE288">
        <v>0</v>
      </c>
    </row>
    <row r="289" spans="1:31" x14ac:dyDescent="0.25">
      <c r="A289" t="str">
        <f t="shared" si="36"/>
        <v>18</v>
      </c>
      <c r="B289" t="str">
        <f t="shared" si="41"/>
        <v>05</v>
      </c>
      <c r="C289" s="1">
        <v>43069.54483796296</v>
      </c>
      <c r="D289" t="str">
        <f t="shared" si="38"/>
        <v>9</v>
      </c>
      <c r="E289" t="s">
        <v>113</v>
      </c>
      <c r="H289" t="s">
        <v>114</v>
      </c>
      <c r="I289" s="2">
        <v>43068</v>
      </c>
      <c r="J289" t="s">
        <v>221</v>
      </c>
      <c r="K289" t="s">
        <v>34</v>
      </c>
      <c r="L289" t="s">
        <v>35</v>
      </c>
      <c r="M289" t="s">
        <v>36</v>
      </c>
      <c r="N289" t="s">
        <v>37</v>
      </c>
      <c r="O289" t="s">
        <v>38</v>
      </c>
      <c r="P289" t="s">
        <v>39</v>
      </c>
      <c r="Q289">
        <v>501</v>
      </c>
      <c r="R289" t="s">
        <v>40</v>
      </c>
      <c r="S289" t="s">
        <v>41</v>
      </c>
      <c r="T289" t="s">
        <v>37</v>
      </c>
      <c r="U289" t="str">
        <f t="shared" si="39"/>
        <v>09</v>
      </c>
      <c r="V289" t="s">
        <v>220</v>
      </c>
      <c r="W289" t="str">
        <f t="shared" si="40"/>
        <v>E5982</v>
      </c>
      <c r="X289" t="s">
        <v>220</v>
      </c>
      <c r="Y289" t="s">
        <v>44</v>
      </c>
      <c r="Z289" t="s">
        <v>45</v>
      </c>
      <c r="AA289" t="s">
        <v>65</v>
      </c>
      <c r="AB289">
        <v>0</v>
      </c>
      <c r="AC289">
        <v>0</v>
      </c>
      <c r="AD289">
        <v>-369.36</v>
      </c>
      <c r="AE289">
        <v>0</v>
      </c>
    </row>
    <row r="290" spans="1:31" x14ac:dyDescent="0.25">
      <c r="A290" t="str">
        <f t="shared" si="36"/>
        <v>18</v>
      </c>
      <c r="B290" t="str">
        <f t="shared" si="41"/>
        <v>05</v>
      </c>
      <c r="C290" s="1">
        <v>43069.54483796296</v>
      </c>
      <c r="D290" t="str">
        <f t="shared" si="38"/>
        <v>9</v>
      </c>
      <c r="E290" t="s">
        <v>113</v>
      </c>
      <c r="H290" t="s">
        <v>115</v>
      </c>
      <c r="I290" s="2">
        <v>43068</v>
      </c>
      <c r="J290" t="s">
        <v>221</v>
      </c>
      <c r="K290" t="s">
        <v>34</v>
      </c>
      <c r="L290" t="s">
        <v>35</v>
      </c>
      <c r="M290" t="s">
        <v>36</v>
      </c>
      <c r="N290" t="s">
        <v>37</v>
      </c>
      <c r="O290" t="s">
        <v>38</v>
      </c>
      <c r="P290" t="s">
        <v>39</v>
      </c>
      <c r="Q290">
        <v>501</v>
      </c>
      <c r="R290" t="s">
        <v>40</v>
      </c>
      <c r="S290" t="s">
        <v>41</v>
      </c>
      <c r="T290" t="s">
        <v>37</v>
      </c>
      <c r="U290" t="str">
        <f t="shared" si="39"/>
        <v>09</v>
      </c>
      <c r="V290" t="s">
        <v>220</v>
      </c>
      <c r="W290" t="str">
        <f t="shared" si="40"/>
        <v>E5982</v>
      </c>
      <c r="X290" t="s">
        <v>220</v>
      </c>
      <c r="Y290" t="s">
        <v>44</v>
      </c>
      <c r="Z290" t="s">
        <v>45</v>
      </c>
      <c r="AA290" t="s">
        <v>46</v>
      </c>
      <c r="AB290">
        <v>0</v>
      </c>
      <c r="AC290">
        <v>0</v>
      </c>
      <c r="AD290">
        <v>369.36</v>
      </c>
      <c r="AE290">
        <v>0</v>
      </c>
    </row>
    <row r="291" spans="1:31" x14ac:dyDescent="0.25">
      <c r="A291" t="str">
        <f t="shared" si="36"/>
        <v>18</v>
      </c>
      <c r="B291" t="str">
        <f t="shared" si="41"/>
        <v>05</v>
      </c>
      <c r="C291" s="1">
        <v>43069.544849537036</v>
      </c>
      <c r="D291" t="str">
        <f t="shared" si="38"/>
        <v>9</v>
      </c>
      <c r="E291" t="s">
        <v>63</v>
      </c>
      <c r="H291" t="s">
        <v>64</v>
      </c>
      <c r="I291" s="2">
        <v>43068</v>
      </c>
      <c r="J291" t="s">
        <v>221</v>
      </c>
      <c r="K291" t="s">
        <v>34</v>
      </c>
      <c r="L291" t="s">
        <v>35</v>
      </c>
      <c r="M291" t="s">
        <v>36</v>
      </c>
      <c r="N291" t="s">
        <v>37</v>
      </c>
      <c r="O291" t="s">
        <v>38</v>
      </c>
      <c r="P291" t="s">
        <v>39</v>
      </c>
      <c r="Q291">
        <v>501</v>
      </c>
      <c r="R291" t="s">
        <v>40</v>
      </c>
      <c r="S291" t="s">
        <v>41</v>
      </c>
      <c r="T291" t="s">
        <v>37</v>
      </c>
      <c r="U291" t="str">
        <f t="shared" si="39"/>
        <v>09</v>
      </c>
      <c r="V291" t="s">
        <v>220</v>
      </c>
      <c r="W291" t="str">
        <f t="shared" si="40"/>
        <v>E5982</v>
      </c>
      <c r="X291" t="s">
        <v>220</v>
      </c>
      <c r="Y291" t="s">
        <v>44</v>
      </c>
      <c r="Z291" t="s">
        <v>45</v>
      </c>
      <c r="AA291" t="s">
        <v>65</v>
      </c>
      <c r="AB291">
        <v>0</v>
      </c>
      <c r="AC291">
        <v>0</v>
      </c>
      <c r="AD291">
        <v>-7.39</v>
      </c>
      <c r="AE291">
        <v>0</v>
      </c>
    </row>
    <row r="292" spans="1:31" x14ac:dyDescent="0.25">
      <c r="A292" t="str">
        <f t="shared" si="36"/>
        <v>18</v>
      </c>
      <c r="B292" t="str">
        <f t="shared" si="41"/>
        <v>05</v>
      </c>
      <c r="C292" s="1">
        <v>43069.544849537036</v>
      </c>
      <c r="D292" t="str">
        <f t="shared" si="38"/>
        <v>9</v>
      </c>
      <c r="E292" t="s">
        <v>63</v>
      </c>
      <c r="H292" t="s">
        <v>66</v>
      </c>
      <c r="I292" s="2">
        <v>43068</v>
      </c>
      <c r="J292" t="s">
        <v>221</v>
      </c>
      <c r="K292" t="s">
        <v>34</v>
      </c>
      <c r="L292" t="s">
        <v>35</v>
      </c>
      <c r="M292" t="s">
        <v>36</v>
      </c>
      <c r="N292" t="s">
        <v>37</v>
      </c>
      <c r="O292" t="s">
        <v>38</v>
      </c>
      <c r="P292" t="s">
        <v>39</v>
      </c>
      <c r="Q292">
        <v>501</v>
      </c>
      <c r="R292" t="s">
        <v>40</v>
      </c>
      <c r="S292" t="s">
        <v>41</v>
      </c>
      <c r="T292" t="s">
        <v>37</v>
      </c>
      <c r="U292" t="str">
        <f t="shared" si="39"/>
        <v>09</v>
      </c>
      <c r="V292" t="s">
        <v>220</v>
      </c>
      <c r="W292" t="str">
        <f t="shared" si="40"/>
        <v>E5982</v>
      </c>
      <c r="X292" t="s">
        <v>220</v>
      </c>
      <c r="Y292" t="s">
        <v>44</v>
      </c>
      <c r="Z292" t="s">
        <v>45</v>
      </c>
      <c r="AA292" t="s">
        <v>46</v>
      </c>
      <c r="AB292">
        <v>0</v>
      </c>
      <c r="AC292">
        <v>0</v>
      </c>
      <c r="AD292">
        <v>7.39</v>
      </c>
      <c r="AE292">
        <v>0</v>
      </c>
    </row>
    <row r="293" spans="1:31" x14ac:dyDescent="0.25">
      <c r="A293" t="str">
        <f t="shared" si="36"/>
        <v>18</v>
      </c>
      <c r="B293" t="str">
        <f t="shared" si="41"/>
        <v>05</v>
      </c>
      <c r="C293" s="1">
        <v>43069.544849537036</v>
      </c>
      <c r="D293" t="str">
        <f t="shared" si="38"/>
        <v>9</v>
      </c>
      <c r="E293" t="s">
        <v>63</v>
      </c>
      <c r="H293" t="s">
        <v>64</v>
      </c>
      <c r="I293" s="2">
        <v>43068</v>
      </c>
      <c r="J293" t="s">
        <v>221</v>
      </c>
      <c r="K293" t="s">
        <v>34</v>
      </c>
      <c r="L293" t="s">
        <v>35</v>
      </c>
      <c r="M293" t="s">
        <v>36</v>
      </c>
      <c r="N293" t="s">
        <v>37</v>
      </c>
      <c r="O293" t="s">
        <v>38</v>
      </c>
      <c r="P293" t="s">
        <v>39</v>
      </c>
      <c r="Q293">
        <v>501</v>
      </c>
      <c r="R293" t="s">
        <v>40</v>
      </c>
      <c r="S293" t="s">
        <v>41</v>
      </c>
      <c r="T293" t="s">
        <v>37</v>
      </c>
      <c r="U293" t="str">
        <f t="shared" si="39"/>
        <v>09</v>
      </c>
      <c r="V293" t="s">
        <v>220</v>
      </c>
      <c r="W293" t="str">
        <f t="shared" si="40"/>
        <v>E5982</v>
      </c>
      <c r="X293" t="s">
        <v>220</v>
      </c>
      <c r="Y293" t="s">
        <v>44</v>
      </c>
      <c r="Z293" t="s">
        <v>45</v>
      </c>
      <c r="AA293" t="s">
        <v>65</v>
      </c>
      <c r="AB293">
        <v>0</v>
      </c>
      <c r="AC293">
        <v>0</v>
      </c>
      <c r="AD293">
        <v>-369.36</v>
      </c>
      <c r="AE293">
        <v>0</v>
      </c>
    </row>
    <row r="294" spans="1:31" x14ac:dyDescent="0.25">
      <c r="A294" t="str">
        <f t="shared" si="36"/>
        <v>18</v>
      </c>
      <c r="B294" t="str">
        <f t="shared" si="41"/>
        <v>05</v>
      </c>
      <c r="C294" s="1">
        <v>43069.544861111113</v>
      </c>
      <c r="D294" t="str">
        <f t="shared" si="38"/>
        <v>9</v>
      </c>
      <c r="E294" t="s">
        <v>63</v>
      </c>
      <c r="H294" t="s">
        <v>66</v>
      </c>
      <c r="I294" s="2">
        <v>43068</v>
      </c>
      <c r="J294" t="s">
        <v>221</v>
      </c>
      <c r="K294" t="s">
        <v>34</v>
      </c>
      <c r="L294" t="s">
        <v>35</v>
      </c>
      <c r="M294" t="s">
        <v>36</v>
      </c>
      <c r="N294" t="s">
        <v>37</v>
      </c>
      <c r="O294" t="s">
        <v>38</v>
      </c>
      <c r="P294" t="s">
        <v>39</v>
      </c>
      <c r="Q294">
        <v>501</v>
      </c>
      <c r="R294" t="s">
        <v>40</v>
      </c>
      <c r="S294" t="s">
        <v>41</v>
      </c>
      <c r="T294" t="s">
        <v>37</v>
      </c>
      <c r="U294" t="str">
        <f t="shared" si="39"/>
        <v>09</v>
      </c>
      <c r="V294" t="s">
        <v>220</v>
      </c>
      <c r="W294" t="str">
        <f t="shared" si="40"/>
        <v>E5982</v>
      </c>
      <c r="X294" t="s">
        <v>220</v>
      </c>
      <c r="Y294" t="s">
        <v>44</v>
      </c>
      <c r="Z294" t="s">
        <v>45</v>
      </c>
      <c r="AA294" t="s">
        <v>46</v>
      </c>
      <c r="AB294">
        <v>0</v>
      </c>
      <c r="AC294">
        <v>0</v>
      </c>
      <c r="AD294">
        <v>369.36</v>
      </c>
      <c r="AE294">
        <v>0</v>
      </c>
    </row>
    <row r="295" spans="1:31" x14ac:dyDescent="0.25">
      <c r="A295" t="str">
        <f t="shared" si="36"/>
        <v>18</v>
      </c>
      <c r="B295" t="str">
        <f t="shared" si="41"/>
        <v>05</v>
      </c>
      <c r="C295" s="1">
        <v>43069.544872685183</v>
      </c>
      <c r="D295" t="str">
        <f t="shared" si="38"/>
        <v>9</v>
      </c>
      <c r="E295" t="s">
        <v>67</v>
      </c>
      <c r="H295" t="s">
        <v>68</v>
      </c>
      <c r="I295" s="2">
        <v>43068</v>
      </c>
      <c r="J295" t="s">
        <v>221</v>
      </c>
      <c r="K295" t="s">
        <v>34</v>
      </c>
      <c r="L295" t="s">
        <v>35</v>
      </c>
      <c r="M295" t="s">
        <v>36</v>
      </c>
      <c r="N295" t="s">
        <v>37</v>
      </c>
      <c r="O295" t="s">
        <v>38</v>
      </c>
      <c r="P295" t="s">
        <v>39</v>
      </c>
      <c r="Q295">
        <v>501</v>
      </c>
      <c r="R295" t="s">
        <v>40</v>
      </c>
      <c r="S295" t="s">
        <v>41</v>
      </c>
      <c r="T295" t="s">
        <v>37</v>
      </c>
      <c r="U295" t="str">
        <f t="shared" si="39"/>
        <v>09</v>
      </c>
      <c r="V295" t="s">
        <v>220</v>
      </c>
      <c r="W295" t="str">
        <f t="shared" si="40"/>
        <v>E5982</v>
      </c>
      <c r="X295" t="s">
        <v>220</v>
      </c>
      <c r="Y295" t="s">
        <v>44</v>
      </c>
      <c r="Z295" t="s">
        <v>45</v>
      </c>
      <c r="AA295" t="s">
        <v>65</v>
      </c>
      <c r="AB295">
        <v>0</v>
      </c>
      <c r="AC295">
        <v>0</v>
      </c>
      <c r="AD295">
        <v>-7.39</v>
      </c>
      <c r="AE295">
        <v>0</v>
      </c>
    </row>
    <row r="296" spans="1:31" x14ac:dyDescent="0.25">
      <c r="A296" t="str">
        <f t="shared" si="36"/>
        <v>18</v>
      </c>
      <c r="B296" t="str">
        <f t="shared" si="41"/>
        <v>05</v>
      </c>
      <c r="C296" s="1">
        <v>43069.54488425926</v>
      </c>
      <c r="D296" t="str">
        <f t="shared" si="38"/>
        <v>9</v>
      </c>
      <c r="E296" t="s">
        <v>67</v>
      </c>
      <c r="H296" t="s">
        <v>69</v>
      </c>
      <c r="I296" s="2">
        <v>43068</v>
      </c>
      <c r="J296" t="s">
        <v>221</v>
      </c>
      <c r="K296" t="s">
        <v>34</v>
      </c>
      <c r="L296" t="s">
        <v>35</v>
      </c>
      <c r="M296" t="s">
        <v>36</v>
      </c>
      <c r="N296" t="s">
        <v>37</v>
      </c>
      <c r="O296" t="s">
        <v>38</v>
      </c>
      <c r="P296" t="s">
        <v>39</v>
      </c>
      <c r="Q296">
        <v>501</v>
      </c>
      <c r="R296" t="s">
        <v>40</v>
      </c>
      <c r="S296" t="s">
        <v>41</v>
      </c>
      <c r="T296" t="s">
        <v>37</v>
      </c>
      <c r="U296" t="str">
        <f t="shared" si="39"/>
        <v>09</v>
      </c>
      <c r="V296" t="s">
        <v>220</v>
      </c>
      <c r="W296" t="str">
        <f t="shared" si="40"/>
        <v>E5982</v>
      </c>
      <c r="X296" t="s">
        <v>220</v>
      </c>
      <c r="Y296" t="s">
        <v>44</v>
      </c>
      <c r="Z296" t="s">
        <v>45</v>
      </c>
      <c r="AA296" t="s">
        <v>46</v>
      </c>
      <c r="AB296">
        <v>0</v>
      </c>
      <c r="AC296">
        <v>0</v>
      </c>
      <c r="AD296">
        <v>7.39</v>
      </c>
      <c r="AE296">
        <v>0</v>
      </c>
    </row>
    <row r="297" spans="1:31" x14ac:dyDescent="0.25">
      <c r="A297" t="str">
        <f t="shared" si="36"/>
        <v>18</v>
      </c>
      <c r="B297" t="str">
        <f t="shared" si="41"/>
        <v>05</v>
      </c>
      <c r="C297" s="1">
        <v>43069.54488425926</v>
      </c>
      <c r="D297" t="str">
        <f t="shared" si="38"/>
        <v>9</v>
      </c>
      <c r="E297" t="s">
        <v>67</v>
      </c>
      <c r="H297" t="s">
        <v>68</v>
      </c>
      <c r="I297" s="2">
        <v>43068</v>
      </c>
      <c r="J297" t="s">
        <v>221</v>
      </c>
      <c r="K297" t="s">
        <v>34</v>
      </c>
      <c r="L297" t="s">
        <v>35</v>
      </c>
      <c r="M297" t="s">
        <v>36</v>
      </c>
      <c r="N297" t="s">
        <v>37</v>
      </c>
      <c r="O297" t="s">
        <v>38</v>
      </c>
      <c r="P297" t="s">
        <v>39</v>
      </c>
      <c r="Q297">
        <v>501</v>
      </c>
      <c r="R297" t="s">
        <v>40</v>
      </c>
      <c r="S297" t="s">
        <v>41</v>
      </c>
      <c r="T297" t="s">
        <v>37</v>
      </c>
      <c r="U297" t="str">
        <f t="shared" si="39"/>
        <v>09</v>
      </c>
      <c r="V297" t="s">
        <v>220</v>
      </c>
      <c r="W297" t="str">
        <f t="shared" si="40"/>
        <v>E5982</v>
      </c>
      <c r="X297" t="s">
        <v>220</v>
      </c>
      <c r="Y297" t="s">
        <v>44</v>
      </c>
      <c r="Z297" t="s">
        <v>45</v>
      </c>
      <c r="AA297" t="s">
        <v>65</v>
      </c>
      <c r="AB297">
        <v>0</v>
      </c>
      <c r="AC297">
        <v>0</v>
      </c>
      <c r="AD297">
        <v>-369.36</v>
      </c>
      <c r="AE297">
        <v>0</v>
      </c>
    </row>
    <row r="298" spans="1:31" x14ac:dyDescent="0.25">
      <c r="A298" t="str">
        <f t="shared" si="36"/>
        <v>18</v>
      </c>
      <c r="B298" t="str">
        <f t="shared" si="41"/>
        <v>05</v>
      </c>
      <c r="C298" s="1">
        <v>43069.54488425926</v>
      </c>
      <c r="D298" t="str">
        <f t="shared" si="38"/>
        <v>9</v>
      </c>
      <c r="E298" t="s">
        <v>67</v>
      </c>
      <c r="H298" t="s">
        <v>69</v>
      </c>
      <c r="I298" s="2">
        <v>43068</v>
      </c>
      <c r="J298" t="s">
        <v>221</v>
      </c>
      <c r="K298" t="s">
        <v>34</v>
      </c>
      <c r="L298" t="s">
        <v>35</v>
      </c>
      <c r="M298" t="s">
        <v>36</v>
      </c>
      <c r="N298" t="s">
        <v>37</v>
      </c>
      <c r="O298" t="s">
        <v>38</v>
      </c>
      <c r="P298" t="s">
        <v>39</v>
      </c>
      <c r="Q298">
        <v>501</v>
      </c>
      <c r="R298" t="s">
        <v>40</v>
      </c>
      <c r="S298" t="s">
        <v>41</v>
      </c>
      <c r="T298" t="s">
        <v>37</v>
      </c>
      <c r="U298" t="str">
        <f t="shared" si="39"/>
        <v>09</v>
      </c>
      <c r="V298" t="s">
        <v>220</v>
      </c>
      <c r="W298" t="str">
        <f t="shared" si="40"/>
        <v>E5982</v>
      </c>
      <c r="X298" t="s">
        <v>220</v>
      </c>
      <c r="Y298" t="s">
        <v>44</v>
      </c>
      <c r="Z298" t="s">
        <v>45</v>
      </c>
      <c r="AA298" t="s">
        <v>46</v>
      </c>
      <c r="AB298">
        <v>0</v>
      </c>
      <c r="AC298">
        <v>0</v>
      </c>
      <c r="AD298">
        <v>369.36</v>
      </c>
      <c r="AE298">
        <v>0</v>
      </c>
    </row>
    <row r="299" spans="1:31" x14ac:dyDescent="0.25">
      <c r="A299" t="str">
        <f t="shared" si="36"/>
        <v>18</v>
      </c>
      <c r="B299" t="str">
        <f t="shared" si="41"/>
        <v>05</v>
      </c>
      <c r="C299" s="1">
        <v>43069.544895833336</v>
      </c>
      <c r="D299" t="str">
        <f t="shared" si="38"/>
        <v>9</v>
      </c>
      <c r="E299" t="s">
        <v>70</v>
      </c>
      <c r="H299" t="s">
        <v>71</v>
      </c>
      <c r="I299" s="2">
        <v>43068</v>
      </c>
      <c r="J299" t="s">
        <v>221</v>
      </c>
      <c r="K299" t="s">
        <v>34</v>
      </c>
      <c r="L299" t="s">
        <v>35</v>
      </c>
      <c r="M299" t="s">
        <v>36</v>
      </c>
      <c r="N299" t="s">
        <v>37</v>
      </c>
      <c r="O299" t="s">
        <v>38</v>
      </c>
      <c r="P299" t="s">
        <v>39</v>
      </c>
      <c r="Q299">
        <v>501</v>
      </c>
      <c r="R299" t="s">
        <v>40</v>
      </c>
      <c r="S299" t="s">
        <v>41</v>
      </c>
      <c r="T299" t="s">
        <v>37</v>
      </c>
      <c r="U299" t="str">
        <f t="shared" si="39"/>
        <v>09</v>
      </c>
      <c r="V299" t="s">
        <v>220</v>
      </c>
      <c r="W299" t="str">
        <f t="shared" si="40"/>
        <v>E5982</v>
      </c>
      <c r="X299" t="s">
        <v>220</v>
      </c>
      <c r="Y299" t="s">
        <v>44</v>
      </c>
      <c r="Z299" t="s">
        <v>45</v>
      </c>
      <c r="AA299" t="s">
        <v>65</v>
      </c>
      <c r="AB299">
        <v>0</v>
      </c>
      <c r="AC299">
        <v>0</v>
      </c>
      <c r="AD299">
        <v>-7.39</v>
      </c>
      <c r="AE299">
        <v>0</v>
      </c>
    </row>
    <row r="300" spans="1:31" x14ac:dyDescent="0.25">
      <c r="A300" t="str">
        <f t="shared" si="36"/>
        <v>18</v>
      </c>
      <c r="B300" t="str">
        <f t="shared" si="41"/>
        <v>05</v>
      </c>
      <c r="C300" s="1">
        <v>43069.544895833336</v>
      </c>
      <c r="D300" t="str">
        <f t="shared" si="38"/>
        <v>9</v>
      </c>
      <c r="E300" t="s">
        <v>70</v>
      </c>
      <c r="H300" t="s">
        <v>72</v>
      </c>
      <c r="I300" s="2">
        <v>43068</v>
      </c>
      <c r="J300" t="s">
        <v>221</v>
      </c>
      <c r="K300" t="s">
        <v>34</v>
      </c>
      <c r="L300" t="s">
        <v>35</v>
      </c>
      <c r="M300" t="s">
        <v>36</v>
      </c>
      <c r="N300" t="s">
        <v>37</v>
      </c>
      <c r="O300" t="s">
        <v>38</v>
      </c>
      <c r="P300" t="s">
        <v>39</v>
      </c>
      <c r="Q300">
        <v>501</v>
      </c>
      <c r="R300" t="s">
        <v>40</v>
      </c>
      <c r="S300" t="s">
        <v>41</v>
      </c>
      <c r="T300" t="s">
        <v>37</v>
      </c>
      <c r="U300" t="str">
        <f t="shared" si="39"/>
        <v>09</v>
      </c>
      <c r="V300" t="s">
        <v>220</v>
      </c>
      <c r="W300" t="str">
        <f t="shared" si="40"/>
        <v>E5982</v>
      </c>
      <c r="X300" t="s">
        <v>220</v>
      </c>
      <c r="Y300" t="s">
        <v>44</v>
      </c>
      <c r="Z300" t="s">
        <v>45</v>
      </c>
      <c r="AA300" t="s">
        <v>46</v>
      </c>
      <c r="AB300">
        <v>0</v>
      </c>
      <c r="AC300">
        <v>0</v>
      </c>
      <c r="AD300">
        <v>7.39</v>
      </c>
      <c r="AE300">
        <v>0</v>
      </c>
    </row>
    <row r="301" spans="1:31" x14ac:dyDescent="0.25">
      <c r="A301" t="str">
        <f t="shared" si="36"/>
        <v>18</v>
      </c>
      <c r="B301" t="str">
        <f t="shared" si="41"/>
        <v>05</v>
      </c>
      <c r="C301" s="1">
        <v>43069.544907407406</v>
      </c>
      <c r="D301" t="str">
        <f t="shared" si="38"/>
        <v>9</v>
      </c>
      <c r="E301" t="s">
        <v>70</v>
      </c>
      <c r="H301" t="s">
        <v>71</v>
      </c>
      <c r="I301" s="2">
        <v>43068</v>
      </c>
      <c r="J301" t="s">
        <v>221</v>
      </c>
      <c r="K301" t="s">
        <v>34</v>
      </c>
      <c r="L301" t="s">
        <v>35</v>
      </c>
      <c r="M301" t="s">
        <v>36</v>
      </c>
      <c r="N301" t="s">
        <v>37</v>
      </c>
      <c r="O301" t="s">
        <v>38</v>
      </c>
      <c r="P301" t="s">
        <v>39</v>
      </c>
      <c r="Q301">
        <v>501</v>
      </c>
      <c r="R301" t="s">
        <v>40</v>
      </c>
      <c r="S301" t="s">
        <v>41</v>
      </c>
      <c r="T301" t="s">
        <v>37</v>
      </c>
      <c r="U301" t="str">
        <f t="shared" si="39"/>
        <v>09</v>
      </c>
      <c r="V301" t="s">
        <v>220</v>
      </c>
      <c r="W301" t="str">
        <f t="shared" si="40"/>
        <v>E5982</v>
      </c>
      <c r="X301" t="s">
        <v>220</v>
      </c>
      <c r="Y301" t="s">
        <v>44</v>
      </c>
      <c r="Z301" t="s">
        <v>45</v>
      </c>
      <c r="AA301" t="s">
        <v>65</v>
      </c>
      <c r="AB301">
        <v>0</v>
      </c>
      <c r="AC301">
        <v>0</v>
      </c>
      <c r="AD301">
        <v>-369.36</v>
      </c>
      <c r="AE301">
        <v>0</v>
      </c>
    </row>
    <row r="302" spans="1:31" x14ac:dyDescent="0.25">
      <c r="A302" t="str">
        <f t="shared" si="36"/>
        <v>18</v>
      </c>
      <c r="B302" t="str">
        <f t="shared" si="41"/>
        <v>05</v>
      </c>
      <c r="C302" s="1">
        <v>43069.544907407406</v>
      </c>
      <c r="D302" t="str">
        <f t="shared" si="38"/>
        <v>9</v>
      </c>
      <c r="E302" t="s">
        <v>70</v>
      </c>
      <c r="H302" t="s">
        <v>72</v>
      </c>
      <c r="I302" s="2">
        <v>43068</v>
      </c>
      <c r="J302" t="s">
        <v>221</v>
      </c>
      <c r="K302" t="s">
        <v>34</v>
      </c>
      <c r="L302" t="s">
        <v>35</v>
      </c>
      <c r="M302" t="s">
        <v>36</v>
      </c>
      <c r="N302" t="s">
        <v>37</v>
      </c>
      <c r="O302" t="s">
        <v>38</v>
      </c>
      <c r="P302" t="s">
        <v>39</v>
      </c>
      <c r="Q302">
        <v>501</v>
      </c>
      <c r="R302" t="s">
        <v>40</v>
      </c>
      <c r="S302" t="s">
        <v>41</v>
      </c>
      <c r="T302" t="s">
        <v>37</v>
      </c>
      <c r="U302" t="str">
        <f t="shared" si="39"/>
        <v>09</v>
      </c>
      <c r="V302" t="s">
        <v>220</v>
      </c>
      <c r="W302" t="str">
        <f t="shared" si="40"/>
        <v>E5982</v>
      </c>
      <c r="X302" t="s">
        <v>220</v>
      </c>
      <c r="Y302" t="s">
        <v>44</v>
      </c>
      <c r="Z302" t="s">
        <v>45</v>
      </c>
      <c r="AA302" t="s">
        <v>46</v>
      </c>
      <c r="AB302">
        <v>0</v>
      </c>
      <c r="AC302">
        <v>0</v>
      </c>
      <c r="AD302">
        <v>369.36</v>
      </c>
      <c r="AE302">
        <v>0</v>
      </c>
    </row>
    <row r="303" spans="1:31" x14ac:dyDescent="0.25">
      <c r="A303" t="str">
        <f t="shared" si="36"/>
        <v>18</v>
      </c>
      <c r="B303" t="str">
        <f t="shared" si="41"/>
        <v>05</v>
      </c>
      <c r="C303" s="1">
        <v>43069.544918981483</v>
      </c>
      <c r="D303" t="str">
        <f t="shared" si="38"/>
        <v>9</v>
      </c>
      <c r="E303" t="s">
        <v>73</v>
      </c>
      <c r="H303" t="s">
        <v>74</v>
      </c>
      <c r="I303" s="2">
        <v>43068</v>
      </c>
      <c r="J303" t="s">
        <v>221</v>
      </c>
      <c r="K303" t="s">
        <v>34</v>
      </c>
      <c r="L303" t="s">
        <v>35</v>
      </c>
      <c r="M303" t="s">
        <v>36</v>
      </c>
      <c r="N303" t="s">
        <v>37</v>
      </c>
      <c r="O303" t="s">
        <v>38</v>
      </c>
      <c r="P303" t="s">
        <v>39</v>
      </c>
      <c r="Q303">
        <v>501</v>
      </c>
      <c r="R303" t="s">
        <v>40</v>
      </c>
      <c r="S303" t="s">
        <v>41</v>
      </c>
      <c r="T303" t="s">
        <v>37</v>
      </c>
      <c r="U303" t="str">
        <f t="shared" ref="U303:U334" si="42">"09"</f>
        <v>09</v>
      </c>
      <c r="V303" t="s">
        <v>220</v>
      </c>
      <c r="W303" t="str">
        <f t="shared" si="40"/>
        <v>E5982</v>
      </c>
      <c r="X303" t="s">
        <v>220</v>
      </c>
      <c r="Y303" t="s">
        <v>44</v>
      </c>
      <c r="Z303" t="s">
        <v>45</v>
      </c>
      <c r="AA303" t="s">
        <v>65</v>
      </c>
      <c r="AB303">
        <v>0</v>
      </c>
      <c r="AC303">
        <v>0</v>
      </c>
      <c r="AD303">
        <v>-7.39</v>
      </c>
      <c r="AE303">
        <v>0</v>
      </c>
    </row>
    <row r="304" spans="1:31" x14ac:dyDescent="0.25">
      <c r="A304" t="str">
        <f t="shared" si="36"/>
        <v>18</v>
      </c>
      <c r="B304" t="str">
        <f t="shared" si="41"/>
        <v>05</v>
      </c>
      <c r="C304" s="1">
        <v>43069.544918981483</v>
      </c>
      <c r="D304" t="str">
        <f t="shared" si="38"/>
        <v>9</v>
      </c>
      <c r="E304" t="s">
        <v>73</v>
      </c>
      <c r="H304" t="s">
        <v>75</v>
      </c>
      <c r="I304" s="2">
        <v>43068</v>
      </c>
      <c r="J304" t="s">
        <v>221</v>
      </c>
      <c r="K304" t="s">
        <v>34</v>
      </c>
      <c r="L304" t="s">
        <v>35</v>
      </c>
      <c r="M304" t="s">
        <v>36</v>
      </c>
      <c r="N304" t="s">
        <v>37</v>
      </c>
      <c r="O304" t="s">
        <v>38</v>
      </c>
      <c r="P304" t="s">
        <v>39</v>
      </c>
      <c r="Q304">
        <v>501</v>
      </c>
      <c r="R304" t="s">
        <v>40</v>
      </c>
      <c r="S304" t="s">
        <v>41</v>
      </c>
      <c r="T304" t="s">
        <v>37</v>
      </c>
      <c r="U304" t="str">
        <f t="shared" si="42"/>
        <v>09</v>
      </c>
      <c r="V304" t="s">
        <v>220</v>
      </c>
      <c r="W304" t="str">
        <f t="shared" ref="W304:W335" si="43">"E5982"</f>
        <v>E5982</v>
      </c>
      <c r="X304" t="s">
        <v>220</v>
      </c>
      <c r="Y304" t="s">
        <v>44</v>
      </c>
      <c r="Z304" t="s">
        <v>45</v>
      </c>
      <c r="AA304" t="s">
        <v>46</v>
      </c>
      <c r="AB304">
        <v>0</v>
      </c>
      <c r="AC304">
        <v>0</v>
      </c>
      <c r="AD304">
        <v>7.39</v>
      </c>
      <c r="AE304">
        <v>0</v>
      </c>
    </row>
    <row r="305" spans="1:31" x14ac:dyDescent="0.25">
      <c r="A305" t="str">
        <f t="shared" si="36"/>
        <v>18</v>
      </c>
      <c r="B305" t="str">
        <f t="shared" si="41"/>
        <v>05</v>
      </c>
      <c r="C305" s="1">
        <v>43069.544918981483</v>
      </c>
      <c r="D305" t="str">
        <f t="shared" si="38"/>
        <v>9</v>
      </c>
      <c r="E305" t="s">
        <v>73</v>
      </c>
      <c r="H305" t="s">
        <v>74</v>
      </c>
      <c r="I305" s="2">
        <v>43068</v>
      </c>
      <c r="J305" t="s">
        <v>221</v>
      </c>
      <c r="K305" t="s">
        <v>34</v>
      </c>
      <c r="L305" t="s">
        <v>35</v>
      </c>
      <c r="M305" t="s">
        <v>36</v>
      </c>
      <c r="N305" t="s">
        <v>37</v>
      </c>
      <c r="O305" t="s">
        <v>38</v>
      </c>
      <c r="P305" t="s">
        <v>39</v>
      </c>
      <c r="Q305">
        <v>501</v>
      </c>
      <c r="R305" t="s">
        <v>40</v>
      </c>
      <c r="S305" t="s">
        <v>41</v>
      </c>
      <c r="T305" t="s">
        <v>37</v>
      </c>
      <c r="U305" t="str">
        <f t="shared" si="42"/>
        <v>09</v>
      </c>
      <c r="V305" t="s">
        <v>220</v>
      </c>
      <c r="W305" t="str">
        <f t="shared" si="43"/>
        <v>E5982</v>
      </c>
      <c r="X305" t="s">
        <v>220</v>
      </c>
      <c r="Y305" t="s">
        <v>44</v>
      </c>
      <c r="Z305" t="s">
        <v>45</v>
      </c>
      <c r="AA305" t="s">
        <v>65</v>
      </c>
      <c r="AB305">
        <v>0</v>
      </c>
      <c r="AC305">
        <v>0</v>
      </c>
      <c r="AD305">
        <v>-369.36</v>
      </c>
      <c r="AE305">
        <v>0</v>
      </c>
    </row>
    <row r="306" spans="1:31" x14ac:dyDescent="0.25">
      <c r="A306" t="str">
        <f t="shared" si="36"/>
        <v>18</v>
      </c>
      <c r="B306" t="str">
        <f t="shared" si="41"/>
        <v>05</v>
      </c>
      <c r="C306" s="1">
        <v>43069.544930555552</v>
      </c>
      <c r="D306" t="str">
        <f t="shared" si="38"/>
        <v>9</v>
      </c>
      <c r="E306" t="s">
        <v>73</v>
      </c>
      <c r="H306" t="s">
        <v>75</v>
      </c>
      <c r="I306" s="2">
        <v>43068</v>
      </c>
      <c r="J306" t="s">
        <v>221</v>
      </c>
      <c r="K306" t="s">
        <v>34</v>
      </c>
      <c r="L306" t="s">
        <v>35</v>
      </c>
      <c r="M306" t="s">
        <v>36</v>
      </c>
      <c r="N306" t="s">
        <v>37</v>
      </c>
      <c r="O306" t="s">
        <v>38</v>
      </c>
      <c r="P306" t="s">
        <v>39</v>
      </c>
      <c r="Q306">
        <v>501</v>
      </c>
      <c r="R306" t="s">
        <v>40</v>
      </c>
      <c r="S306" t="s">
        <v>41</v>
      </c>
      <c r="T306" t="s">
        <v>37</v>
      </c>
      <c r="U306" t="str">
        <f t="shared" si="42"/>
        <v>09</v>
      </c>
      <c r="V306" t="s">
        <v>220</v>
      </c>
      <c r="W306" t="str">
        <f t="shared" si="43"/>
        <v>E5982</v>
      </c>
      <c r="X306" t="s">
        <v>220</v>
      </c>
      <c r="Y306" t="s">
        <v>44</v>
      </c>
      <c r="Z306" t="s">
        <v>45</v>
      </c>
      <c r="AA306" t="s">
        <v>46</v>
      </c>
      <c r="AB306">
        <v>0</v>
      </c>
      <c r="AC306">
        <v>0</v>
      </c>
      <c r="AD306">
        <v>369.36</v>
      </c>
      <c r="AE306">
        <v>0</v>
      </c>
    </row>
    <row r="307" spans="1:31" x14ac:dyDescent="0.25">
      <c r="A307" t="str">
        <f t="shared" si="36"/>
        <v>18</v>
      </c>
      <c r="B307" t="str">
        <f t="shared" si="41"/>
        <v>05</v>
      </c>
      <c r="C307" s="1">
        <v>43069.544942129629</v>
      </c>
      <c r="D307" t="str">
        <f t="shared" si="38"/>
        <v>9</v>
      </c>
      <c r="E307" t="s">
        <v>76</v>
      </c>
      <c r="H307" t="s">
        <v>77</v>
      </c>
      <c r="I307" s="2">
        <v>43068</v>
      </c>
      <c r="J307" t="s">
        <v>221</v>
      </c>
      <c r="K307" t="s">
        <v>34</v>
      </c>
      <c r="L307" t="s">
        <v>35</v>
      </c>
      <c r="M307" t="s">
        <v>36</v>
      </c>
      <c r="N307" t="s">
        <v>37</v>
      </c>
      <c r="O307" t="s">
        <v>38</v>
      </c>
      <c r="P307" t="s">
        <v>39</v>
      </c>
      <c r="Q307">
        <v>501</v>
      </c>
      <c r="R307" t="s">
        <v>40</v>
      </c>
      <c r="S307" t="s">
        <v>41</v>
      </c>
      <c r="T307" t="s">
        <v>37</v>
      </c>
      <c r="U307" t="str">
        <f t="shared" si="42"/>
        <v>09</v>
      </c>
      <c r="V307" t="s">
        <v>220</v>
      </c>
      <c r="W307" t="str">
        <f t="shared" si="43"/>
        <v>E5982</v>
      </c>
      <c r="X307" t="s">
        <v>220</v>
      </c>
      <c r="Y307" t="s">
        <v>44</v>
      </c>
      <c r="Z307" t="s">
        <v>45</v>
      </c>
      <c r="AA307" t="s">
        <v>46</v>
      </c>
      <c r="AB307">
        <v>0</v>
      </c>
      <c r="AC307">
        <v>0</v>
      </c>
      <c r="AD307">
        <v>7.39</v>
      </c>
      <c r="AE307">
        <v>0</v>
      </c>
    </row>
    <row r="308" spans="1:31" x14ac:dyDescent="0.25">
      <c r="A308" t="str">
        <f t="shared" si="36"/>
        <v>18</v>
      </c>
      <c r="B308" t="str">
        <f t="shared" si="41"/>
        <v>05</v>
      </c>
      <c r="C308" s="1">
        <v>43069.544942129629</v>
      </c>
      <c r="D308" t="str">
        <f t="shared" si="38"/>
        <v>9</v>
      </c>
      <c r="E308" t="s">
        <v>76</v>
      </c>
      <c r="H308" t="s">
        <v>77</v>
      </c>
      <c r="I308" s="2">
        <v>43068</v>
      </c>
      <c r="J308" t="s">
        <v>221</v>
      </c>
      <c r="K308" t="s">
        <v>34</v>
      </c>
      <c r="L308" t="s">
        <v>35</v>
      </c>
      <c r="M308" t="s">
        <v>36</v>
      </c>
      <c r="N308" t="s">
        <v>37</v>
      </c>
      <c r="O308" t="s">
        <v>38</v>
      </c>
      <c r="P308" t="s">
        <v>39</v>
      </c>
      <c r="Q308">
        <v>501</v>
      </c>
      <c r="R308" t="s">
        <v>40</v>
      </c>
      <c r="S308" t="s">
        <v>41</v>
      </c>
      <c r="T308" t="s">
        <v>37</v>
      </c>
      <c r="U308" t="str">
        <f t="shared" si="42"/>
        <v>09</v>
      </c>
      <c r="V308" t="s">
        <v>220</v>
      </c>
      <c r="W308" t="str">
        <f t="shared" si="43"/>
        <v>E5982</v>
      </c>
      <c r="X308" t="s">
        <v>220</v>
      </c>
      <c r="Y308" t="s">
        <v>44</v>
      </c>
      <c r="Z308" t="s">
        <v>45</v>
      </c>
      <c r="AA308" t="s">
        <v>46</v>
      </c>
      <c r="AB308">
        <v>0</v>
      </c>
      <c r="AC308">
        <v>0</v>
      </c>
      <c r="AD308">
        <v>369.36</v>
      </c>
      <c r="AE308">
        <v>0</v>
      </c>
    </row>
    <row r="309" spans="1:31" x14ac:dyDescent="0.25">
      <c r="A309" t="str">
        <f t="shared" si="36"/>
        <v>18</v>
      </c>
      <c r="B309" t="str">
        <f t="shared" si="41"/>
        <v>05</v>
      </c>
      <c r="C309" s="1">
        <v>43069.544953703706</v>
      </c>
      <c r="D309" t="str">
        <f t="shared" si="38"/>
        <v>9</v>
      </c>
      <c r="E309" t="s">
        <v>78</v>
      </c>
      <c r="H309" t="s">
        <v>79</v>
      </c>
      <c r="I309" s="2">
        <v>43068</v>
      </c>
      <c r="J309" t="s">
        <v>221</v>
      </c>
      <c r="K309" t="s">
        <v>34</v>
      </c>
      <c r="L309" t="s">
        <v>35</v>
      </c>
      <c r="M309" t="s">
        <v>36</v>
      </c>
      <c r="N309" t="s">
        <v>37</v>
      </c>
      <c r="O309" t="s">
        <v>38</v>
      </c>
      <c r="P309" t="s">
        <v>39</v>
      </c>
      <c r="Q309">
        <v>501</v>
      </c>
      <c r="R309" t="s">
        <v>40</v>
      </c>
      <c r="S309" t="s">
        <v>41</v>
      </c>
      <c r="T309" t="s">
        <v>37</v>
      </c>
      <c r="U309" t="str">
        <f t="shared" si="42"/>
        <v>09</v>
      </c>
      <c r="V309" t="s">
        <v>220</v>
      </c>
      <c r="W309" t="str">
        <f t="shared" si="43"/>
        <v>E5982</v>
      </c>
      <c r="X309" t="s">
        <v>220</v>
      </c>
      <c r="Y309" t="s">
        <v>44</v>
      </c>
      <c r="Z309" t="s">
        <v>45</v>
      </c>
      <c r="AA309" t="s">
        <v>46</v>
      </c>
      <c r="AB309">
        <v>0</v>
      </c>
      <c r="AC309">
        <v>0</v>
      </c>
      <c r="AD309">
        <v>7.39</v>
      </c>
      <c r="AE309">
        <v>0</v>
      </c>
    </row>
    <row r="310" spans="1:31" x14ac:dyDescent="0.25">
      <c r="A310" t="str">
        <f t="shared" si="36"/>
        <v>18</v>
      </c>
      <c r="B310" t="str">
        <f t="shared" si="41"/>
        <v>05</v>
      </c>
      <c r="C310" s="1">
        <v>43069.544953703706</v>
      </c>
      <c r="D310" t="str">
        <f t="shared" si="38"/>
        <v>9</v>
      </c>
      <c r="E310" t="s">
        <v>78</v>
      </c>
      <c r="H310" t="s">
        <v>79</v>
      </c>
      <c r="I310" s="2">
        <v>43068</v>
      </c>
      <c r="J310" t="s">
        <v>221</v>
      </c>
      <c r="K310" t="s">
        <v>34</v>
      </c>
      <c r="L310" t="s">
        <v>35</v>
      </c>
      <c r="M310" t="s">
        <v>36</v>
      </c>
      <c r="N310" t="s">
        <v>37</v>
      </c>
      <c r="O310" t="s">
        <v>38</v>
      </c>
      <c r="P310" t="s">
        <v>39</v>
      </c>
      <c r="Q310">
        <v>501</v>
      </c>
      <c r="R310" t="s">
        <v>40</v>
      </c>
      <c r="S310" t="s">
        <v>41</v>
      </c>
      <c r="T310" t="s">
        <v>37</v>
      </c>
      <c r="U310" t="str">
        <f t="shared" si="42"/>
        <v>09</v>
      </c>
      <c r="V310" t="s">
        <v>220</v>
      </c>
      <c r="W310" t="str">
        <f t="shared" si="43"/>
        <v>E5982</v>
      </c>
      <c r="X310" t="s">
        <v>220</v>
      </c>
      <c r="Y310" t="s">
        <v>44</v>
      </c>
      <c r="Z310" t="s">
        <v>45</v>
      </c>
      <c r="AA310" t="s">
        <v>46</v>
      </c>
      <c r="AB310">
        <v>0</v>
      </c>
      <c r="AC310">
        <v>0</v>
      </c>
      <c r="AD310">
        <v>369.36</v>
      </c>
      <c r="AE310">
        <v>0</v>
      </c>
    </row>
    <row r="311" spans="1:31" x14ac:dyDescent="0.25">
      <c r="A311" t="str">
        <f t="shared" si="36"/>
        <v>18</v>
      </c>
      <c r="B311" t="str">
        <f>"06"</f>
        <v>06</v>
      </c>
      <c r="C311" s="1">
        <v>43090.590752314813</v>
      </c>
      <c r="D311" t="str">
        <f t="shared" si="38"/>
        <v>9</v>
      </c>
      <c r="E311" t="s">
        <v>162</v>
      </c>
      <c r="H311" t="s">
        <v>58</v>
      </c>
      <c r="I311" s="2">
        <v>43098</v>
      </c>
      <c r="J311" t="s">
        <v>221</v>
      </c>
      <c r="K311" t="s">
        <v>34</v>
      </c>
      <c r="L311" t="s">
        <v>35</v>
      </c>
      <c r="M311" t="s">
        <v>36</v>
      </c>
      <c r="N311" t="s">
        <v>37</v>
      </c>
      <c r="O311" t="s">
        <v>38</v>
      </c>
      <c r="P311" t="s">
        <v>39</v>
      </c>
      <c r="Q311">
        <v>501</v>
      </c>
      <c r="R311" t="s">
        <v>40</v>
      </c>
      <c r="S311" t="s">
        <v>41</v>
      </c>
      <c r="T311" t="s">
        <v>37</v>
      </c>
      <c r="U311" t="str">
        <f t="shared" si="42"/>
        <v>09</v>
      </c>
      <c r="V311" t="s">
        <v>220</v>
      </c>
      <c r="W311" t="str">
        <f t="shared" si="43"/>
        <v>E5982</v>
      </c>
      <c r="X311" t="s">
        <v>220</v>
      </c>
      <c r="Y311" t="s">
        <v>44</v>
      </c>
      <c r="Z311" t="s">
        <v>45</v>
      </c>
      <c r="AA311" t="s">
        <v>46</v>
      </c>
      <c r="AB311">
        <v>0</v>
      </c>
      <c r="AC311">
        <v>0</v>
      </c>
      <c r="AD311">
        <v>1114.54</v>
      </c>
      <c r="AE311">
        <v>0</v>
      </c>
    </row>
    <row r="312" spans="1:31" x14ac:dyDescent="0.25">
      <c r="A312" t="str">
        <f t="shared" si="36"/>
        <v>18</v>
      </c>
      <c r="B312" t="str">
        <f t="shared" ref="B312:B353" si="44">"05"</f>
        <v>05</v>
      </c>
      <c r="C312" s="1">
        <v>43069.544965277775</v>
      </c>
      <c r="D312" t="str">
        <f t="shared" si="38"/>
        <v>9</v>
      </c>
      <c r="E312" t="s">
        <v>80</v>
      </c>
      <c r="H312" t="s">
        <v>81</v>
      </c>
      <c r="I312" s="2">
        <v>43068</v>
      </c>
      <c r="J312" t="s">
        <v>221</v>
      </c>
      <c r="K312" t="s">
        <v>34</v>
      </c>
      <c r="L312" t="s">
        <v>35</v>
      </c>
      <c r="M312" t="s">
        <v>36</v>
      </c>
      <c r="N312" t="s">
        <v>37</v>
      </c>
      <c r="O312" t="s">
        <v>38</v>
      </c>
      <c r="P312" t="s">
        <v>39</v>
      </c>
      <c r="Q312">
        <v>501</v>
      </c>
      <c r="R312" t="s">
        <v>40</v>
      </c>
      <c r="S312" t="s">
        <v>41</v>
      </c>
      <c r="T312" t="s">
        <v>37</v>
      </c>
      <c r="U312" t="str">
        <f t="shared" si="42"/>
        <v>09</v>
      </c>
      <c r="V312" t="s">
        <v>220</v>
      </c>
      <c r="W312" t="str">
        <f t="shared" si="43"/>
        <v>E5982</v>
      </c>
      <c r="X312" t="s">
        <v>220</v>
      </c>
      <c r="Y312" t="s">
        <v>44</v>
      </c>
      <c r="Z312" t="s">
        <v>45</v>
      </c>
      <c r="AA312" t="s">
        <v>46</v>
      </c>
      <c r="AB312">
        <v>0</v>
      </c>
      <c r="AC312">
        <v>0</v>
      </c>
      <c r="AD312">
        <v>7.39</v>
      </c>
      <c r="AE312">
        <v>0</v>
      </c>
    </row>
    <row r="313" spans="1:31" x14ac:dyDescent="0.25">
      <c r="A313" t="str">
        <f t="shared" si="36"/>
        <v>18</v>
      </c>
      <c r="B313" t="str">
        <f t="shared" si="44"/>
        <v>05</v>
      </c>
      <c r="C313" s="1">
        <v>43069.544965277775</v>
      </c>
      <c r="D313" t="str">
        <f t="shared" si="38"/>
        <v>9</v>
      </c>
      <c r="E313" t="s">
        <v>80</v>
      </c>
      <c r="H313" t="s">
        <v>81</v>
      </c>
      <c r="I313" s="2">
        <v>43068</v>
      </c>
      <c r="J313" t="s">
        <v>221</v>
      </c>
      <c r="K313" t="s">
        <v>34</v>
      </c>
      <c r="L313" t="s">
        <v>35</v>
      </c>
      <c r="M313" t="s">
        <v>36</v>
      </c>
      <c r="N313" t="s">
        <v>37</v>
      </c>
      <c r="O313" t="s">
        <v>38</v>
      </c>
      <c r="P313" t="s">
        <v>39</v>
      </c>
      <c r="Q313">
        <v>501</v>
      </c>
      <c r="R313" t="s">
        <v>40</v>
      </c>
      <c r="S313" t="s">
        <v>41</v>
      </c>
      <c r="T313" t="s">
        <v>37</v>
      </c>
      <c r="U313" t="str">
        <f t="shared" si="42"/>
        <v>09</v>
      </c>
      <c r="V313" t="s">
        <v>220</v>
      </c>
      <c r="W313" t="str">
        <f t="shared" si="43"/>
        <v>E5982</v>
      </c>
      <c r="X313" t="s">
        <v>220</v>
      </c>
      <c r="Y313" t="s">
        <v>44</v>
      </c>
      <c r="Z313" t="s">
        <v>45</v>
      </c>
      <c r="AA313" t="s">
        <v>46</v>
      </c>
      <c r="AB313">
        <v>0</v>
      </c>
      <c r="AC313">
        <v>0</v>
      </c>
      <c r="AD313">
        <v>369.36</v>
      </c>
      <c r="AE313">
        <v>0</v>
      </c>
    </row>
    <row r="314" spans="1:31" x14ac:dyDescent="0.25">
      <c r="A314" t="str">
        <f t="shared" si="36"/>
        <v>18</v>
      </c>
      <c r="B314" t="str">
        <f t="shared" si="44"/>
        <v>05</v>
      </c>
      <c r="C314" s="1">
        <v>43069.544976851852</v>
      </c>
      <c r="D314" t="str">
        <f t="shared" si="38"/>
        <v>9</v>
      </c>
      <c r="E314" t="s">
        <v>82</v>
      </c>
      <c r="H314" t="s">
        <v>83</v>
      </c>
      <c r="I314" s="2">
        <v>43068</v>
      </c>
      <c r="J314" t="s">
        <v>221</v>
      </c>
      <c r="K314" t="s">
        <v>34</v>
      </c>
      <c r="L314" t="s">
        <v>35</v>
      </c>
      <c r="M314" t="s">
        <v>36</v>
      </c>
      <c r="N314" t="s">
        <v>37</v>
      </c>
      <c r="O314" t="s">
        <v>38</v>
      </c>
      <c r="P314" t="s">
        <v>39</v>
      </c>
      <c r="Q314">
        <v>501</v>
      </c>
      <c r="R314" t="s">
        <v>40</v>
      </c>
      <c r="S314" t="s">
        <v>41</v>
      </c>
      <c r="T314" t="s">
        <v>37</v>
      </c>
      <c r="U314" t="str">
        <f t="shared" si="42"/>
        <v>09</v>
      </c>
      <c r="V314" t="s">
        <v>220</v>
      </c>
      <c r="W314" t="str">
        <f t="shared" si="43"/>
        <v>E5982</v>
      </c>
      <c r="X314" t="s">
        <v>220</v>
      </c>
      <c r="Y314" t="s">
        <v>44</v>
      </c>
      <c r="Z314" t="s">
        <v>45</v>
      </c>
      <c r="AA314" t="s">
        <v>46</v>
      </c>
      <c r="AB314">
        <v>0</v>
      </c>
      <c r="AC314">
        <v>0</v>
      </c>
      <c r="AD314">
        <v>7.39</v>
      </c>
      <c r="AE314">
        <v>0</v>
      </c>
    </row>
    <row r="315" spans="1:31" x14ac:dyDescent="0.25">
      <c r="A315" t="str">
        <f t="shared" si="36"/>
        <v>18</v>
      </c>
      <c r="B315" t="str">
        <f t="shared" si="44"/>
        <v>05</v>
      </c>
      <c r="C315" s="1">
        <v>43069.544976851852</v>
      </c>
      <c r="D315" t="str">
        <f t="shared" si="38"/>
        <v>9</v>
      </c>
      <c r="E315" t="s">
        <v>82</v>
      </c>
      <c r="H315" t="s">
        <v>83</v>
      </c>
      <c r="I315" s="2">
        <v>43068</v>
      </c>
      <c r="J315" t="s">
        <v>221</v>
      </c>
      <c r="K315" t="s">
        <v>34</v>
      </c>
      <c r="L315" t="s">
        <v>35</v>
      </c>
      <c r="M315" t="s">
        <v>36</v>
      </c>
      <c r="N315" t="s">
        <v>37</v>
      </c>
      <c r="O315" t="s">
        <v>38</v>
      </c>
      <c r="P315" t="s">
        <v>39</v>
      </c>
      <c r="Q315">
        <v>501</v>
      </c>
      <c r="R315" t="s">
        <v>40</v>
      </c>
      <c r="S315" t="s">
        <v>41</v>
      </c>
      <c r="T315" t="s">
        <v>37</v>
      </c>
      <c r="U315" t="str">
        <f t="shared" si="42"/>
        <v>09</v>
      </c>
      <c r="V315" t="s">
        <v>220</v>
      </c>
      <c r="W315" t="str">
        <f t="shared" si="43"/>
        <v>E5982</v>
      </c>
      <c r="X315" t="s">
        <v>220</v>
      </c>
      <c r="Y315" t="s">
        <v>44</v>
      </c>
      <c r="Z315" t="s">
        <v>45</v>
      </c>
      <c r="AA315" t="s">
        <v>46</v>
      </c>
      <c r="AB315">
        <v>0</v>
      </c>
      <c r="AC315">
        <v>0</v>
      </c>
      <c r="AD315">
        <v>369.36</v>
      </c>
      <c r="AE315">
        <v>0</v>
      </c>
    </row>
    <row r="316" spans="1:31" x14ac:dyDescent="0.25">
      <c r="A316" t="str">
        <f t="shared" si="36"/>
        <v>18</v>
      </c>
      <c r="B316" t="str">
        <f t="shared" si="44"/>
        <v>05</v>
      </c>
      <c r="C316" s="1">
        <v>43069.544988425929</v>
      </c>
      <c r="D316" t="str">
        <f t="shared" si="38"/>
        <v>9</v>
      </c>
      <c r="E316" t="s">
        <v>84</v>
      </c>
      <c r="H316" t="s">
        <v>85</v>
      </c>
      <c r="I316" s="2">
        <v>43068</v>
      </c>
      <c r="J316" t="s">
        <v>221</v>
      </c>
      <c r="K316" t="s">
        <v>34</v>
      </c>
      <c r="L316" t="s">
        <v>35</v>
      </c>
      <c r="M316" t="s">
        <v>36</v>
      </c>
      <c r="N316" t="s">
        <v>37</v>
      </c>
      <c r="O316" t="s">
        <v>38</v>
      </c>
      <c r="P316" t="s">
        <v>39</v>
      </c>
      <c r="Q316">
        <v>501</v>
      </c>
      <c r="R316" t="s">
        <v>40</v>
      </c>
      <c r="S316" t="s">
        <v>41</v>
      </c>
      <c r="T316" t="s">
        <v>37</v>
      </c>
      <c r="U316" t="str">
        <f t="shared" si="42"/>
        <v>09</v>
      </c>
      <c r="V316" t="s">
        <v>220</v>
      </c>
      <c r="W316" t="str">
        <f t="shared" si="43"/>
        <v>E5982</v>
      </c>
      <c r="X316" t="s">
        <v>220</v>
      </c>
      <c r="Y316" t="s">
        <v>44</v>
      </c>
      <c r="Z316" t="s">
        <v>45</v>
      </c>
      <c r="AA316" t="s">
        <v>46</v>
      </c>
      <c r="AB316">
        <v>0</v>
      </c>
      <c r="AC316">
        <v>0</v>
      </c>
      <c r="AD316">
        <v>7.39</v>
      </c>
      <c r="AE316">
        <v>0</v>
      </c>
    </row>
    <row r="317" spans="1:31" x14ac:dyDescent="0.25">
      <c r="A317" t="str">
        <f t="shared" si="36"/>
        <v>18</v>
      </c>
      <c r="B317" t="str">
        <f t="shared" si="44"/>
        <v>05</v>
      </c>
      <c r="C317" s="1">
        <v>43069.544988425929</v>
      </c>
      <c r="D317" t="str">
        <f t="shared" si="38"/>
        <v>9</v>
      </c>
      <c r="E317" t="s">
        <v>84</v>
      </c>
      <c r="H317" t="s">
        <v>85</v>
      </c>
      <c r="I317" s="2">
        <v>43068</v>
      </c>
      <c r="J317" t="s">
        <v>221</v>
      </c>
      <c r="K317" t="s">
        <v>34</v>
      </c>
      <c r="L317" t="s">
        <v>35</v>
      </c>
      <c r="M317" t="s">
        <v>36</v>
      </c>
      <c r="N317" t="s">
        <v>37</v>
      </c>
      <c r="O317" t="s">
        <v>38</v>
      </c>
      <c r="P317" t="s">
        <v>39</v>
      </c>
      <c r="Q317">
        <v>501</v>
      </c>
      <c r="R317" t="s">
        <v>40</v>
      </c>
      <c r="S317" t="s">
        <v>41</v>
      </c>
      <c r="T317" t="s">
        <v>37</v>
      </c>
      <c r="U317" t="str">
        <f t="shared" si="42"/>
        <v>09</v>
      </c>
      <c r="V317" t="s">
        <v>220</v>
      </c>
      <c r="W317" t="str">
        <f t="shared" si="43"/>
        <v>E5982</v>
      </c>
      <c r="X317" t="s">
        <v>220</v>
      </c>
      <c r="Y317" t="s">
        <v>44</v>
      </c>
      <c r="Z317" t="s">
        <v>45</v>
      </c>
      <c r="AA317" t="s">
        <v>46</v>
      </c>
      <c r="AB317">
        <v>0</v>
      </c>
      <c r="AC317">
        <v>0</v>
      </c>
      <c r="AD317">
        <v>369.36</v>
      </c>
      <c r="AE317">
        <v>0</v>
      </c>
    </row>
    <row r="318" spans="1:31" x14ac:dyDescent="0.25">
      <c r="A318" t="str">
        <f t="shared" si="36"/>
        <v>18</v>
      </c>
      <c r="B318" t="str">
        <f t="shared" si="44"/>
        <v>05</v>
      </c>
      <c r="C318" s="1">
        <v>43069.544999999998</v>
      </c>
      <c r="D318" t="str">
        <f t="shared" si="38"/>
        <v>9</v>
      </c>
      <c r="E318" t="s">
        <v>86</v>
      </c>
      <c r="H318" t="s">
        <v>87</v>
      </c>
      <c r="I318" s="2">
        <v>43068</v>
      </c>
      <c r="J318" t="s">
        <v>221</v>
      </c>
      <c r="K318" t="s">
        <v>34</v>
      </c>
      <c r="L318" t="s">
        <v>35</v>
      </c>
      <c r="M318" t="s">
        <v>36</v>
      </c>
      <c r="N318" t="s">
        <v>37</v>
      </c>
      <c r="O318" t="s">
        <v>38</v>
      </c>
      <c r="P318" t="s">
        <v>39</v>
      </c>
      <c r="Q318">
        <v>501</v>
      </c>
      <c r="R318" t="s">
        <v>40</v>
      </c>
      <c r="S318" t="s">
        <v>41</v>
      </c>
      <c r="T318" t="s">
        <v>37</v>
      </c>
      <c r="U318" t="str">
        <f t="shared" si="42"/>
        <v>09</v>
      </c>
      <c r="V318" t="s">
        <v>220</v>
      </c>
      <c r="W318" t="str">
        <f t="shared" si="43"/>
        <v>E5982</v>
      </c>
      <c r="X318" t="s">
        <v>220</v>
      </c>
      <c r="Y318" t="s">
        <v>44</v>
      </c>
      <c r="Z318" t="s">
        <v>45</v>
      </c>
      <c r="AA318" t="s">
        <v>46</v>
      </c>
      <c r="AB318">
        <v>0</v>
      </c>
      <c r="AC318">
        <v>0</v>
      </c>
      <c r="AD318">
        <v>7.39</v>
      </c>
      <c r="AE318">
        <v>0</v>
      </c>
    </row>
    <row r="319" spans="1:31" x14ac:dyDescent="0.25">
      <c r="A319" t="str">
        <f t="shared" si="36"/>
        <v>18</v>
      </c>
      <c r="B319" t="str">
        <f t="shared" si="44"/>
        <v>05</v>
      </c>
      <c r="C319" s="1">
        <v>43069.544999999998</v>
      </c>
      <c r="D319" t="str">
        <f t="shared" si="38"/>
        <v>9</v>
      </c>
      <c r="E319" t="s">
        <v>86</v>
      </c>
      <c r="H319" t="s">
        <v>87</v>
      </c>
      <c r="I319" s="2">
        <v>43068</v>
      </c>
      <c r="J319" t="s">
        <v>221</v>
      </c>
      <c r="K319" t="s">
        <v>34</v>
      </c>
      <c r="L319" t="s">
        <v>35</v>
      </c>
      <c r="M319" t="s">
        <v>36</v>
      </c>
      <c r="N319" t="s">
        <v>37</v>
      </c>
      <c r="O319" t="s">
        <v>38</v>
      </c>
      <c r="P319" t="s">
        <v>39</v>
      </c>
      <c r="Q319">
        <v>501</v>
      </c>
      <c r="R319" t="s">
        <v>40</v>
      </c>
      <c r="S319" t="s">
        <v>41</v>
      </c>
      <c r="T319" t="s">
        <v>37</v>
      </c>
      <c r="U319" t="str">
        <f t="shared" si="42"/>
        <v>09</v>
      </c>
      <c r="V319" t="s">
        <v>220</v>
      </c>
      <c r="W319" t="str">
        <f t="shared" si="43"/>
        <v>E5982</v>
      </c>
      <c r="X319" t="s">
        <v>220</v>
      </c>
      <c r="Y319" t="s">
        <v>44</v>
      </c>
      <c r="Z319" t="s">
        <v>45</v>
      </c>
      <c r="AA319" t="s">
        <v>46</v>
      </c>
      <c r="AB319">
        <v>0</v>
      </c>
      <c r="AC319">
        <v>0</v>
      </c>
      <c r="AD319">
        <v>369.36</v>
      </c>
      <c r="AE319">
        <v>0</v>
      </c>
    </row>
    <row r="320" spans="1:31" x14ac:dyDescent="0.25">
      <c r="A320" t="str">
        <f t="shared" si="36"/>
        <v>18</v>
      </c>
      <c r="B320" t="str">
        <f t="shared" si="44"/>
        <v>05</v>
      </c>
      <c r="C320" s="1">
        <v>43069.545011574075</v>
      </c>
      <c r="D320" t="str">
        <f t="shared" si="38"/>
        <v>9</v>
      </c>
      <c r="E320" t="s">
        <v>88</v>
      </c>
      <c r="H320" t="s">
        <v>89</v>
      </c>
      <c r="I320" s="2">
        <v>43068</v>
      </c>
      <c r="J320" t="s">
        <v>221</v>
      </c>
      <c r="K320" t="s">
        <v>34</v>
      </c>
      <c r="L320" t="s">
        <v>35</v>
      </c>
      <c r="M320" t="s">
        <v>36</v>
      </c>
      <c r="N320" t="s">
        <v>37</v>
      </c>
      <c r="O320" t="s">
        <v>38</v>
      </c>
      <c r="P320" t="s">
        <v>39</v>
      </c>
      <c r="Q320">
        <v>501</v>
      </c>
      <c r="R320" t="s">
        <v>40</v>
      </c>
      <c r="S320" t="s">
        <v>41</v>
      </c>
      <c r="T320" t="s">
        <v>37</v>
      </c>
      <c r="U320" t="str">
        <f t="shared" si="42"/>
        <v>09</v>
      </c>
      <c r="V320" t="s">
        <v>220</v>
      </c>
      <c r="W320" t="str">
        <f t="shared" si="43"/>
        <v>E5982</v>
      </c>
      <c r="X320" t="s">
        <v>220</v>
      </c>
      <c r="Y320" t="s">
        <v>44</v>
      </c>
      <c r="Z320" t="s">
        <v>45</v>
      </c>
      <c r="AA320" t="s">
        <v>46</v>
      </c>
      <c r="AB320">
        <v>0</v>
      </c>
      <c r="AC320">
        <v>0</v>
      </c>
      <c r="AD320">
        <v>7.39</v>
      </c>
      <c r="AE320">
        <v>0</v>
      </c>
    </row>
    <row r="321" spans="1:31" x14ac:dyDescent="0.25">
      <c r="A321" t="str">
        <f t="shared" si="36"/>
        <v>18</v>
      </c>
      <c r="B321" t="str">
        <f t="shared" si="44"/>
        <v>05</v>
      </c>
      <c r="C321" s="1">
        <v>43069.545023148145</v>
      </c>
      <c r="D321" t="str">
        <f t="shared" si="38"/>
        <v>9</v>
      </c>
      <c r="E321" t="s">
        <v>88</v>
      </c>
      <c r="H321" t="s">
        <v>89</v>
      </c>
      <c r="I321" s="2">
        <v>43068</v>
      </c>
      <c r="J321" t="s">
        <v>221</v>
      </c>
      <c r="K321" t="s">
        <v>34</v>
      </c>
      <c r="L321" t="s">
        <v>35</v>
      </c>
      <c r="M321" t="s">
        <v>36</v>
      </c>
      <c r="N321" t="s">
        <v>37</v>
      </c>
      <c r="O321" t="s">
        <v>38</v>
      </c>
      <c r="P321" t="s">
        <v>39</v>
      </c>
      <c r="Q321">
        <v>501</v>
      </c>
      <c r="R321" t="s">
        <v>40</v>
      </c>
      <c r="S321" t="s">
        <v>41</v>
      </c>
      <c r="T321" t="s">
        <v>37</v>
      </c>
      <c r="U321" t="str">
        <f t="shared" si="42"/>
        <v>09</v>
      </c>
      <c r="V321" t="s">
        <v>220</v>
      </c>
      <c r="W321" t="str">
        <f t="shared" si="43"/>
        <v>E5982</v>
      </c>
      <c r="X321" t="s">
        <v>220</v>
      </c>
      <c r="Y321" t="s">
        <v>44</v>
      </c>
      <c r="Z321" t="s">
        <v>45</v>
      </c>
      <c r="AA321" t="s">
        <v>46</v>
      </c>
      <c r="AB321">
        <v>0</v>
      </c>
      <c r="AC321">
        <v>0</v>
      </c>
      <c r="AD321">
        <v>369.36</v>
      </c>
      <c r="AE321">
        <v>0</v>
      </c>
    </row>
    <row r="322" spans="1:31" x14ac:dyDescent="0.25">
      <c r="A322" t="str">
        <f t="shared" ref="A322:A371" si="45">"18"</f>
        <v>18</v>
      </c>
      <c r="B322" t="str">
        <f t="shared" si="44"/>
        <v>05</v>
      </c>
      <c r="C322" s="1">
        <v>43069.545034722221</v>
      </c>
      <c r="D322" t="str">
        <f t="shared" ref="D322:D371" si="46">"9"</f>
        <v>9</v>
      </c>
      <c r="E322" t="s">
        <v>90</v>
      </c>
      <c r="H322" t="s">
        <v>91</v>
      </c>
      <c r="I322" s="2">
        <v>43068</v>
      </c>
      <c r="J322" t="s">
        <v>221</v>
      </c>
      <c r="K322" t="s">
        <v>34</v>
      </c>
      <c r="L322" t="s">
        <v>35</v>
      </c>
      <c r="M322" t="s">
        <v>36</v>
      </c>
      <c r="N322" t="s">
        <v>37</v>
      </c>
      <c r="O322" t="s">
        <v>38</v>
      </c>
      <c r="P322" t="s">
        <v>39</v>
      </c>
      <c r="Q322">
        <v>501</v>
      </c>
      <c r="R322" t="s">
        <v>40</v>
      </c>
      <c r="S322" t="s">
        <v>41</v>
      </c>
      <c r="T322" t="s">
        <v>37</v>
      </c>
      <c r="U322" t="str">
        <f t="shared" si="42"/>
        <v>09</v>
      </c>
      <c r="V322" t="s">
        <v>220</v>
      </c>
      <c r="W322" t="str">
        <f t="shared" si="43"/>
        <v>E5982</v>
      </c>
      <c r="X322" t="s">
        <v>220</v>
      </c>
      <c r="Y322" t="s">
        <v>44</v>
      </c>
      <c r="Z322" t="s">
        <v>45</v>
      </c>
      <c r="AA322" t="s">
        <v>46</v>
      </c>
      <c r="AB322">
        <v>0</v>
      </c>
      <c r="AC322">
        <v>0</v>
      </c>
      <c r="AD322">
        <v>7.39</v>
      </c>
      <c r="AE322">
        <v>0</v>
      </c>
    </row>
    <row r="323" spans="1:31" x14ac:dyDescent="0.25">
      <c r="A323" t="str">
        <f t="shared" si="45"/>
        <v>18</v>
      </c>
      <c r="B323" t="str">
        <f t="shared" si="44"/>
        <v>05</v>
      </c>
      <c r="C323" s="1">
        <v>43069.545034722221</v>
      </c>
      <c r="D323" t="str">
        <f t="shared" si="46"/>
        <v>9</v>
      </c>
      <c r="E323" t="s">
        <v>90</v>
      </c>
      <c r="H323" t="s">
        <v>91</v>
      </c>
      <c r="I323" s="2">
        <v>43068</v>
      </c>
      <c r="J323" t="s">
        <v>221</v>
      </c>
      <c r="K323" t="s">
        <v>34</v>
      </c>
      <c r="L323" t="s">
        <v>35</v>
      </c>
      <c r="M323" t="s">
        <v>36</v>
      </c>
      <c r="N323" t="s">
        <v>37</v>
      </c>
      <c r="O323" t="s">
        <v>38</v>
      </c>
      <c r="P323" t="s">
        <v>39</v>
      </c>
      <c r="Q323">
        <v>501</v>
      </c>
      <c r="R323" t="s">
        <v>40</v>
      </c>
      <c r="S323" t="s">
        <v>41</v>
      </c>
      <c r="T323" t="s">
        <v>37</v>
      </c>
      <c r="U323" t="str">
        <f t="shared" si="42"/>
        <v>09</v>
      </c>
      <c r="V323" t="s">
        <v>220</v>
      </c>
      <c r="W323" t="str">
        <f t="shared" si="43"/>
        <v>E5982</v>
      </c>
      <c r="X323" t="s">
        <v>220</v>
      </c>
      <c r="Y323" t="s">
        <v>44</v>
      </c>
      <c r="Z323" t="s">
        <v>45</v>
      </c>
      <c r="AA323" t="s">
        <v>46</v>
      </c>
      <c r="AB323">
        <v>0</v>
      </c>
      <c r="AC323">
        <v>0</v>
      </c>
      <c r="AD323">
        <v>369.36</v>
      </c>
      <c r="AE323">
        <v>0</v>
      </c>
    </row>
    <row r="324" spans="1:31" x14ac:dyDescent="0.25">
      <c r="A324" t="str">
        <f t="shared" si="45"/>
        <v>18</v>
      </c>
      <c r="B324" t="str">
        <f t="shared" si="44"/>
        <v>05</v>
      </c>
      <c r="C324" s="1">
        <v>43069.544675925928</v>
      </c>
      <c r="D324" t="str">
        <f t="shared" si="46"/>
        <v>9</v>
      </c>
      <c r="E324" t="s">
        <v>92</v>
      </c>
      <c r="H324" t="s">
        <v>93</v>
      </c>
      <c r="I324" s="2">
        <v>43068</v>
      </c>
      <c r="J324" t="s">
        <v>221</v>
      </c>
      <c r="K324" t="s">
        <v>34</v>
      </c>
      <c r="L324" t="s">
        <v>35</v>
      </c>
      <c r="M324" t="s">
        <v>36</v>
      </c>
      <c r="N324" t="s">
        <v>37</v>
      </c>
      <c r="O324" t="s">
        <v>38</v>
      </c>
      <c r="P324" t="s">
        <v>39</v>
      </c>
      <c r="Q324">
        <v>501</v>
      </c>
      <c r="R324" t="s">
        <v>40</v>
      </c>
      <c r="S324" t="s">
        <v>41</v>
      </c>
      <c r="T324" t="s">
        <v>37</v>
      </c>
      <c r="U324" t="str">
        <f t="shared" si="42"/>
        <v>09</v>
      </c>
      <c r="V324" t="s">
        <v>220</v>
      </c>
      <c r="W324" t="str">
        <f t="shared" si="43"/>
        <v>E5982</v>
      </c>
      <c r="X324" t="s">
        <v>220</v>
      </c>
      <c r="Y324" t="s">
        <v>44</v>
      </c>
      <c r="Z324" t="s">
        <v>45</v>
      </c>
      <c r="AA324" t="s">
        <v>65</v>
      </c>
      <c r="AB324">
        <v>0</v>
      </c>
      <c r="AC324">
        <v>0</v>
      </c>
      <c r="AD324">
        <v>-3.7</v>
      </c>
      <c r="AE324">
        <v>0</v>
      </c>
    </row>
    <row r="325" spans="1:31" x14ac:dyDescent="0.25">
      <c r="A325" t="str">
        <f t="shared" si="45"/>
        <v>18</v>
      </c>
      <c r="B325" t="str">
        <f t="shared" si="44"/>
        <v>05</v>
      </c>
      <c r="C325" s="1">
        <v>43069.544675925928</v>
      </c>
      <c r="D325" t="str">
        <f t="shared" si="46"/>
        <v>9</v>
      </c>
      <c r="E325" t="s">
        <v>92</v>
      </c>
      <c r="H325" t="s">
        <v>94</v>
      </c>
      <c r="I325" s="2">
        <v>43068</v>
      </c>
      <c r="J325" t="s">
        <v>221</v>
      </c>
      <c r="K325" t="s">
        <v>34</v>
      </c>
      <c r="L325" t="s">
        <v>35</v>
      </c>
      <c r="M325" t="s">
        <v>36</v>
      </c>
      <c r="N325" t="s">
        <v>37</v>
      </c>
      <c r="O325" t="s">
        <v>38</v>
      </c>
      <c r="P325" t="s">
        <v>39</v>
      </c>
      <c r="Q325">
        <v>501</v>
      </c>
      <c r="R325" t="s">
        <v>40</v>
      </c>
      <c r="S325" t="s">
        <v>41</v>
      </c>
      <c r="T325" t="s">
        <v>37</v>
      </c>
      <c r="U325" t="str">
        <f t="shared" si="42"/>
        <v>09</v>
      </c>
      <c r="V325" t="s">
        <v>220</v>
      </c>
      <c r="W325" t="str">
        <f t="shared" si="43"/>
        <v>E5982</v>
      </c>
      <c r="X325" t="s">
        <v>220</v>
      </c>
      <c r="Y325" t="s">
        <v>44</v>
      </c>
      <c r="Z325" t="s">
        <v>45</v>
      </c>
      <c r="AA325" t="s">
        <v>46</v>
      </c>
      <c r="AB325">
        <v>0</v>
      </c>
      <c r="AC325">
        <v>0</v>
      </c>
      <c r="AD325">
        <v>3.7</v>
      </c>
      <c r="AE325">
        <v>0</v>
      </c>
    </row>
    <row r="326" spans="1:31" x14ac:dyDescent="0.25">
      <c r="A326" t="str">
        <f t="shared" si="45"/>
        <v>18</v>
      </c>
      <c r="B326" t="str">
        <f t="shared" si="44"/>
        <v>05</v>
      </c>
      <c r="C326" s="1">
        <v>43069.544675925928</v>
      </c>
      <c r="D326" t="str">
        <f t="shared" si="46"/>
        <v>9</v>
      </c>
      <c r="E326" t="s">
        <v>92</v>
      </c>
      <c r="H326" t="s">
        <v>93</v>
      </c>
      <c r="I326" s="2">
        <v>43068</v>
      </c>
      <c r="J326" t="s">
        <v>221</v>
      </c>
      <c r="K326" t="s">
        <v>34</v>
      </c>
      <c r="L326" t="s">
        <v>35</v>
      </c>
      <c r="M326" t="s">
        <v>36</v>
      </c>
      <c r="N326" t="s">
        <v>37</v>
      </c>
      <c r="O326" t="s">
        <v>38</v>
      </c>
      <c r="P326" t="s">
        <v>39</v>
      </c>
      <c r="Q326">
        <v>501</v>
      </c>
      <c r="R326" t="s">
        <v>40</v>
      </c>
      <c r="S326" t="s">
        <v>41</v>
      </c>
      <c r="T326" t="s">
        <v>37</v>
      </c>
      <c r="U326" t="str">
        <f t="shared" si="42"/>
        <v>09</v>
      </c>
      <c r="V326" t="s">
        <v>220</v>
      </c>
      <c r="W326" t="str">
        <f t="shared" si="43"/>
        <v>E5982</v>
      </c>
      <c r="X326" t="s">
        <v>220</v>
      </c>
      <c r="Y326" t="s">
        <v>44</v>
      </c>
      <c r="Z326" t="s">
        <v>45</v>
      </c>
      <c r="AA326" t="s">
        <v>65</v>
      </c>
      <c r="AB326">
        <v>0</v>
      </c>
      <c r="AC326">
        <v>0</v>
      </c>
      <c r="AD326">
        <v>-184.68</v>
      </c>
      <c r="AE326">
        <v>0</v>
      </c>
    </row>
    <row r="327" spans="1:31" x14ac:dyDescent="0.25">
      <c r="A327" t="str">
        <f t="shared" si="45"/>
        <v>18</v>
      </c>
      <c r="B327" t="str">
        <f t="shared" si="44"/>
        <v>05</v>
      </c>
      <c r="C327" s="1">
        <v>43069.544687499998</v>
      </c>
      <c r="D327" t="str">
        <f t="shared" si="46"/>
        <v>9</v>
      </c>
      <c r="E327" t="s">
        <v>92</v>
      </c>
      <c r="H327" t="s">
        <v>94</v>
      </c>
      <c r="I327" s="2">
        <v>43068</v>
      </c>
      <c r="J327" t="s">
        <v>221</v>
      </c>
      <c r="K327" t="s">
        <v>34</v>
      </c>
      <c r="L327" t="s">
        <v>35</v>
      </c>
      <c r="M327" t="s">
        <v>36</v>
      </c>
      <c r="N327" t="s">
        <v>37</v>
      </c>
      <c r="O327" t="s">
        <v>38</v>
      </c>
      <c r="P327" t="s">
        <v>39</v>
      </c>
      <c r="Q327">
        <v>501</v>
      </c>
      <c r="R327" t="s">
        <v>40</v>
      </c>
      <c r="S327" t="s">
        <v>41</v>
      </c>
      <c r="T327" t="s">
        <v>37</v>
      </c>
      <c r="U327" t="str">
        <f t="shared" si="42"/>
        <v>09</v>
      </c>
      <c r="V327" t="s">
        <v>220</v>
      </c>
      <c r="W327" t="str">
        <f t="shared" si="43"/>
        <v>E5982</v>
      </c>
      <c r="X327" t="s">
        <v>220</v>
      </c>
      <c r="Y327" t="s">
        <v>44</v>
      </c>
      <c r="Z327" t="s">
        <v>45</v>
      </c>
      <c r="AA327" t="s">
        <v>46</v>
      </c>
      <c r="AB327">
        <v>0</v>
      </c>
      <c r="AC327">
        <v>0</v>
      </c>
      <c r="AD327">
        <v>184.68</v>
      </c>
      <c r="AE327">
        <v>0</v>
      </c>
    </row>
    <row r="328" spans="1:31" x14ac:dyDescent="0.25">
      <c r="A328" t="str">
        <f t="shared" si="45"/>
        <v>18</v>
      </c>
      <c r="B328" t="str">
        <f t="shared" si="44"/>
        <v>05</v>
      </c>
      <c r="C328" s="1">
        <v>43069.544699074075</v>
      </c>
      <c r="D328" t="str">
        <f t="shared" si="46"/>
        <v>9</v>
      </c>
      <c r="E328" t="s">
        <v>95</v>
      </c>
      <c r="H328" t="s">
        <v>96</v>
      </c>
      <c r="I328" s="2">
        <v>43068</v>
      </c>
      <c r="J328" t="s">
        <v>221</v>
      </c>
      <c r="K328" t="s">
        <v>34</v>
      </c>
      <c r="L328" t="s">
        <v>35</v>
      </c>
      <c r="M328" t="s">
        <v>36</v>
      </c>
      <c r="N328" t="s">
        <v>37</v>
      </c>
      <c r="O328" t="s">
        <v>38</v>
      </c>
      <c r="P328" t="s">
        <v>39</v>
      </c>
      <c r="Q328">
        <v>501</v>
      </c>
      <c r="R328" t="s">
        <v>40</v>
      </c>
      <c r="S328" t="s">
        <v>41</v>
      </c>
      <c r="T328" t="s">
        <v>37</v>
      </c>
      <c r="U328" t="str">
        <f t="shared" si="42"/>
        <v>09</v>
      </c>
      <c r="V328" t="s">
        <v>220</v>
      </c>
      <c r="W328" t="str">
        <f t="shared" si="43"/>
        <v>E5982</v>
      </c>
      <c r="X328" t="s">
        <v>220</v>
      </c>
      <c r="Y328" t="s">
        <v>44</v>
      </c>
      <c r="Z328" t="s">
        <v>45</v>
      </c>
      <c r="AA328" t="s">
        <v>65</v>
      </c>
      <c r="AB328">
        <v>0</v>
      </c>
      <c r="AC328">
        <v>0</v>
      </c>
      <c r="AD328">
        <v>-7.39</v>
      </c>
      <c r="AE328">
        <v>0</v>
      </c>
    </row>
    <row r="329" spans="1:31" x14ac:dyDescent="0.25">
      <c r="A329" t="str">
        <f t="shared" si="45"/>
        <v>18</v>
      </c>
      <c r="B329" t="str">
        <f t="shared" si="44"/>
        <v>05</v>
      </c>
      <c r="C329" s="1">
        <v>43069.544710648152</v>
      </c>
      <c r="D329" t="str">
        <f t="shared" si="46"/>
        <v>9</v>
      </c>
      <c r="E329" t="s">
        <v>95</v>
      </c>
      <c r="H329" t="s">
        <v>97</v>
      </c>
      <c r="I329" s="2">
        <v>43068</v>
      </c>
      <c r="J329" t="s">
        <v>221</v>
      </c>
      <c r="K329" t="s">
        <v>34</v>
      </c>
      <c r="L329" t="s">
        <v>35</v>
      </c>
      <c r="M329" t="s">
        <v>36</v>
      </c>
      <c r="N329" t="s">
        <v>37</v>
      </c>
      <c r="O329" t="s">
        <v>38</v>
      </c>
      <c r="P329" t="s">
        <v>39</v>
      </c>
      <c r="Q329">
        <v>501</v>
      </c>
      <c r="R329" t="s">
        <v>40</v>
      </c>
      <c r="S329" t="s">
        <v>41</v>
      </c>
      <c r="T329" t="s">
        <v>37</v>
      </c>
      <c r="U329" t="str">
        <f t="shared" si="42"/>
        <v>09</v>
      </c>
      <c r="V329" t="s">
        <v>220</v>
      </c>
      <c r="W329" t="str">
        <f t="shared" si="43"/>
        <v>E5982</v>
      </c>
      <c r="X329" t="s">
        <v>220</v>
      </c>
      <c r="Y329" t="s">
        <v>44</v>
      </c>
      <c r="Z329" t="s">
        <v>45</v>
      </c>
      <c r="AA329" t="s">
        <v>46</v>
      </c>
      <c r="AB329">
        <v>0</v>
      </c>
      <c r="AC329">
        <v>0</v>
      </c>
      <c r="AD329">
        <v>7.39</v>
      </c>
      <c r="AE329">
        <v>0</v>
      </c>
    </row>
    <row r="330" spans="1:31" x14ac:dyDescent="0.25">
      <c r="A330" t="str">
        <f t="shared" si="45"/>
        <v>18</v>
      </c>
      <c r="B330" t="str">
        <f t="shared" si="44"/>
        <v>05</v>
      </c>
      <c r="C330" s="1">
        <v>43069.544710648152</v>
      </c>
      <c r="D330" t="str">
        <f t="shared" si="46"/>
        <v>9</v>
      </c>
      <c r="E330" t="s">
        <v>95</v>
      </c>
      <c r="H330" t="s">
        <v>96</v>
      </c>
      <c r="I330" s="2">
        <v>43068</v>
      </c>
      <c r="J330" t="s">
        <v>221</v>
      </c>
      <c r="K330" t="s">
        <v>34</v>
      </c>
      <c r="L330" t="s">
        <v>35</v>
      </c>
      <c r="M330" t="s">
        <v>36</v>
      </c>
      <c r="N330" t="s">
        <v>37</v>
      </c>
      <c r="O330" t="s">
        <v>38</v>
      </c>
      <c r="P330" t="s">
        <v>39</v>
      </c>
      <c r="Q330">
        <v>501</v>
      </c>
      <c r="R330" t="s">
        <v>40</v>
      </c>
      <c r="S330" t="s">
        <v>41</v>
      </c>
      <c r="T330" t="s">
        <v>37</v>
      </c>
      <c r="U330" t="str">
        <f t="shared" si="42"/>
        <v>09</v>
      </c>
      <c r="V330" t="s">
        <v>220</v>
      </c>
      <c r="W330" t="str">
        <f t="shared" si="43"/>
        <v>E5982</v>
      </c>
      <c r="X330" t="s">
        <v>220</v>
      </c>
      <c r="Y330" t="s">
        <v>44</v>
      </c>
      <c r="Z330" t="s">
        <v>45</v>
      </c>
      <c r="AA330" t="s">
        <v>65</v>
      </c>
      <c r="AB330">
        <v>0</v>
      </c>
      <c r="AC330">
        <v>0</v>
      </c>
      <c r="AD330">
        <v>-369.36</v>
      </c>
      <c r="AE330">
        <v>0</v>
      </c>
    </row>
    <row r="331" spans="1:31" x14ac:dyDescent="0.25">
      <c r="A331" t="str">
        <f t="shared" si="45"/>
        <v>18</v>
      </c>
      <c r="B331" t="str">
        <f t="shared" si="44"/>
        <v>05</v>
      </c>
      <c r="C331" s="1">
        <v>43069.544710648152</v>
      </c>
      <c r="D331" t="str">
        <f t="shared" si="46"/>
        <v>9</v>
      </c>
      <c r="E331" t="s">
        <v>95</v>
      </c>
      <c r="H331" t="s">
        <v>97</v>
      </c>
      <c r="I331" s="2">
        <v>43068</v>
      </c>
      <c r="J331" t="s">
        <v>221</v>
      </c>
      <c r="K331" t="s">
        <v>34</v>
      </c>
      <c r="L331" t="s">
        <v>35</v>
      </c>
      <c r="M331" t="s">
        <v>36</v>
      </c>
      <c r="N331" t="s">
        <v>37</v>
      </c>
      <c r="O331" t="s">
        <v>38</v>
      </c>
      <c r="P331" t="s">
        <v>39</v>
      </c>
      <c r="Q331">
        <v>501</v>
      </c>
      <c r="R331" t="s">
        <v>40</v>
      </c>
      <c r="S331" t="s">
        <v>41</v>
      </c>
      <c r="T331" t="s">
        <v>37</v>
      </c>
      <c r="U331" t="str">
        <f t="shared" si="42"/>
        <v>09</v>
      </c>
      <c r="V331" t="s">
        <v>220</v>
      </c>
      <c r="W331" t="str">
        <f t="shared" si="43"/>
        <v>E5982</v>
      </c>
      <c r="X331" t="s">
        <v>220</v>
      </c>
      <c r="Y331" t="s">
        <v>44</v>
      </c>
      <c r="Z331" t="s">
        <v>45</v>
      </c>
      <c r="AA331" t="s">
        <v>46</v>
      </c>
      <c r="AB331">
        <v>0</v>
      </c>
      <c r="AC331">
        <v>0</v>
      </c>
      <c r="AD331">
        <v>369.36</v>
      </c>
      <c r="AE331">
        <v>0</v>
      </c>
    </row>
    <row r="332" spans="1:31" x14ac:dyDescent="0.25">
      <c r="A332" t="str">
        <f t="shared" si="45"/>
        <v>18</v>
      </c>
      <c r="B332" t="str">
        <f t="shared" si="44"/>
        <v>05</v>
      </c>
      <c r="C332" s="1">
        <v>43069.544722222221</v>
      </c>
      <c r="D332" t="str">
        <f t="shared" si="46"/>
        <v>9</v>
      </c>
      <c r="E332" t="s">
        <v>98</v>
      </c>
      <c r="H332" t="s">
        <v>99</v>
      </c>
      <c r="I332" s="2">
        <v>43068</v>
      </c>
      <c r="J332" t="s">
        <v>221</v>
      </c>
      <c r="K332" t="s">
        <v>34</v>
      </c>
      <c r="L332" t="s">
        <v>35</v>
      </c>
      <c r="M332" t="s">
        <v>36</v>
      </c>
      <c r="N332" t="s">
        <v>37</v>
      </c>
      <c r="O332" t="s">
        <v>38</v>
      </c>
      <c r="P332" t="s">
        <v>39</v>
      </c>
      <c r="Q332">
        <v>501</v>
      </c>
      <c r="R332" t="s">
        <v>40</v>
      </c>
      <c r="S332" t="s">
        <v>41</v>
      </c>
      <c r="T332" t="s">
        <v>37</v>
      </c>
      <c r="U332" t="str">
        <f t="shared" si="42"/>
        <v>09</v>
      </c>
      <c r="V332" t="s">
        <v>220</v>
      </c>
      <c r="W332" t="str">
        <f t="shared" si="43"/>
        <v>E5982</v>
      </c>
      <c r="X332" t="s">
        <v>220</v>
      </c>
      <c r="Y332" t="s">
        <v>44</v>
      </c>
      <c r="Z332" t="s">
        <v>45</v>
      </c>
      <c r="AA332" t="s">
        <v>65</v>
      </c>
      <c r="AB332">
        <v>0</v>
      </c>
      <c r="AC332">
        <v>0</v>
      </c>
      <c r="AD332">
        <v>-7.39</v>
      </c>
      <c r="AE332">
        <v>0</v>
      </c>
    </row>
    <row r="333" spans="1:31" x14ac:dyDescent="0.25">
      <c r="A333" t="str">
        <f t="shared" si="45"/>
        <v>18</v>
      </c>
      <c r="B333" t="str">
        <f t="shared" si="44"/>
        <v>05</v>
      </c>
      <c r="C333" s="1">
        <v>43069.544722222221</v>
      </c>
      <c r="D333" t="str">
        <f t="shared" si="46"/>
        <v>9</v>
      </c>
      <c r="E333" t="s">
        <v>98</v>
      </c>
      <c r="H333" t="s">
        <v>100</v>
      </c>
      <c r="I333" s="2">
        <v>43068</v>
      </c>
      <c r="J333" t="s">
        <v>221</v>
      </c>
      <c r="K333" t="s">
        <v>34</v>
      </c>
      <c r="L333" t="s">
        <v>35</v>
      </c>
      <c r="M333" t="s">
        <v>36</v>
      </c>
      <c r="N333" t="s">
        <v>37</v>
      </c>
      <c r="O333" t="s">
        <v>38</v>
      </c>
      <c r="P333" t="s">
        <v>39</v>
      </c>
      <c r="Q333">
        <v>501</v>
      </c>
      <c r="R333" t="s">
        <v>40</v>
      </c>
      <c r="S333" t="s">
        <v>41</v>
      </c>
      <c r="T333" t="s">
        <v>37</v>
      </c>
      <c r="U333" t="str">
        <f t="shared" si="42"/>
        <v>09</v>
      </c>
      <c r="V333" t="s">
        <v>220</v>
      </c>
      <c r="W333" t="str">
        <f t="shared" si="43"/>
        <v>E5982</v>
      </c>
      <c r="X333" t="s">
        <v>220</v>
      </c>
      <c r="Y333" t="s">
        <v>44</v>
      </c>
      <c r="Z333" t="s">
        <v>45</v>
      </c>
      <c r="AA333" t="s">
        <v>46</v>
      </c>
      <c r="AB333">
        <v>0</v>
      </c>
      <c r="AC333">
        <v>0</v>
      </c>
      <c r="AD333">
        <v>7.39</v>
      </c>
      <c r="AE333">
        <v>0</v>
      </c>
    </row>
    <row r="334" spans="1:31" x14ac:dyDescent="0.25">
      <c r="A334" t="str">
        <f t="shared" si="45"/>
        <v>18</v>
      </c>
      <c r="B334" t="str">
        <f t="shared" si="44"/>
        <v>05</v>
      </c>
      <c r="C334" s="1">
        <v>43069.544733796298</v>
      </c>
      <c r="D334" t="str">
        <f t="shared" si="46"/>
        <v>9</v>
      </c>
      <c r="E334" t="s">
        <v>98</v>
      </c>
      <c r="H334" t="s">
        <v>99</v>
      </c>
      <c r="I334" s="2">
        <v>43068</v>
      </c>
      <c r="J334" t="s">
        <v>221</v>
      </c>
      <c r="K334" t="s">
        <v>34</v>
      </c>
      <c r="L334" t="s">
        <v>35</v>
      </c>
      <c r="M334" t="s">
        <v>36</v>
      </c>
      <c r="N334" t="s">
        <v>37</v>
      </c>
      <c r="O334" t="s">
        <v>38</v>
      </c>
      <c r="P334" t="s">
        <v>39</v>
      </c>
      <c r="Q334">
        <v>501</v>
      </c>
      <c r="R334" t="s">
        <v>40</v>
      </c>
      <c r="S334" t="s">
        <v>41</v>
      </c>
      <c r="T334" t="s">
        <v>37</v>
      </c>
      <c r="U334" t="str">
        <f t="shared" si="42"/>
        <v>09</v>
      </c>
      <c r="V334" t="s">
        <v>220</v>
      </c>
      <c r="W334" t="str">
        <f t="shared" si="43"/>
        <v>E5982</v>
      </c>
      <c r="X334" t="s">
        <v>220</v>
      </c>
      <c r="Y334" t="s">
        <v>44</v>
      </c>
      <c r="Z334" t="s">
        <v>45</v>
      </c>
      <c r="AA334" t="s">
        <v>65</v>
      </c>
      <c r="AB334">
        <v>0</v>
      </c>
      <c r="AC334">
        <v>0</v>
      </c>
      <c r="AD334">
        <v>-369.36</v>
      </c>
      <c r="AE334">
        <v>0</v>
      </c>
    </row>
    <row r="335" spans="1:31" x14ac:dyDescent="0.25">
      <c r="A335" t="str">
        <f t="shared" si="45"/>
        <v>18</v>
      </c>
      <c r="B335" t="str">
        <f t="shared" si="44"/>
        <v>05</v>
      </c>
      <c r="C335" s="1">
        <v>43069.544733796298</v>
      </c>
      <c r="D335" t="str">
        <f t="shared" si="46"/>
        <v>9</v>
      </c>
      <c r="E335" t="s">
        <v>98</v>
      </c>
      <c r="H335" t="s">
        <v>100</v>
      </c>
      <c r="I335" s="2">
        <v>43068</v>
      </c>
      <c r="J335" t="s">
        <v>221</v>
      </c>
      <c r="K335" t="s">
        <v>34</v>
      </c>
      <c r="L335" t="s">
        <v>35</v>
      </c>
      <c r="M335" t="s">
        <v>36</v>
      </c>
      <c r="N335" t="s">
        <v>37</v>
      </c>
      <c r="O335" t="s">
        <v>38</v>
      </c>
      <c r="P335" t="s">
        <v>39</v>
      </c>
      <c r="Q335">
        <v>501</v>
      </c>
      <c r="R335" t="s">
        <v>40</v>
      </c>
      <c r="S335" t="s">
        <v>41</v>
      </c>
      <c r="T335" t="s">
        <v>37</v>
      </c>
      <c r="U335" t="str">
        <f t="shared" ref="U335:U371" si="47">"09"</f>
        <v>09</v>
      </c>
      <c r="V335" t="s">
        <v>220</v>
      </c>
      <c r="W335" t="str">
        <f t="shared" si="43"/>
        <v>E5982</v>
      </c>
      <c r="X335" t="s">
        <v>220</v>
      </c>
      <c r="Y335" t="s">
        <v>44</v>
      </c>
      <c r="Z335" t="s">
        <v>45</v>
      </c>
      <c r="AA335" t="s">
        <v>46</v>
      </c>
      <c r="AB335">
        <v>0</v>
      </c>
      <c r="AC335">
        <v>0</v>
      </c>
      <c r="AD335">
        <v>369.36</v>
      </c>
      <c r="AE335">
        <v>0</v>
      </c>
    </row>
    <row r="336" spans="1:31" x14ac:dyDescent="0.25">
      <c r="A336" t="str">
        <f t="shared" si="45"/>
        <v>18</v>
      </c>
      <c r="B336" t="str">
        <f t="shared" si="44"/>
        <v>05</v>
      </c>
      <c r="C336" s="1">
        <v>43069.544745370367</v>
      </c>
      <c r="D336" t="str">
        <f t="shared" si="46"/>
        <v>9</v>
      </c>
      <c r="E336" t="s">
        <v>101</v>
      </c>
      <c r="H336" t="s">
        <v>102</v>
      </c>
      <c r="I336" s="2">
        <v>43068</v>
      </c>
      <c r="J336" t="s">
        <v>221</v>
      </c>
      <c r="K336" t="s">
        <v>34</v>
      </c>
      <c r="L336" t="s">
        <v>35</v>
      </c>
      <c r="M336" t="s">
        <v>36</v>
      </c>
      <c r="N336" t="s">
        <v>37</v>
      </c>
      <c r="O336" t="s">
        <v>38</v>
      </c>
      <c r="P336" t="s">
        <v>39</v>
      </c>
      <c r="Q336">
        <v>501</v>
      </c>
      <c r="R336" t="s">
        <v>40</v>
      </c>
      <c r="S336" t="s">
        <v>41</v>
      </c>
      <c r="T336" t="s">
        <v>37</v>
      </c>
      <c r="U336" t="str">
        <f t="shared" si="47"/>
        <v>09</v>
      </c>
      <c r="V336" t="s">
        <v>220</v>
      </c>
      <c r="W336" t="str">
        <f t="shared" ref="W336:W371" si="48">"E5982"</f>
        <v>E5982</v>
      </c>
      <c r="X336" t="s">
        <v>220</v>
      </c>
      <c r="Y336" t="s">
        <v>44</v>
      </c>
      <c r="Z336" t="s">
        <v>45</v>
      </c>
      <c r="AA336" t="s">
        <v>65</v>
      </c>
      <c r="AB336">
        <v>0</v>
      </c>
      <c r="AC336">
        <v>0</v>
      </c>
      <c r="AD336">
        <v>-7.39</v>
      </c>
      <c r="AE336">
        <v>0</v>
      </c>
    </row>
    <row r="337" spans="1:31" x14ac:dyDescent="0.25">
      <c r="A337" t="str">
        <f t="shared" si="45"/>
        <v>18</v>
      </c>
      <c r="B337" t="str">
        <f t="shared" si="44"/>
        <v>05</v>
      </c>
      <c r="C337" s="1">
        <v>43069.544745370367</v>
      </c>
      <c r="D337" t="str">
        <f t="shared" si="46"/>
        <v>9</v>
      </c>
      <c r="E337" t="s">
        <v>101</v>
      </c>
      <c r="H337" t="s">
        <v>103</v>
      </c>
      <c r="I337" s="2">
        <v>43068</v>
      </c>
      <c r="J337" t="s">
        <v>221</v>
      </c>
      <c r="K337" t="s">
        <v>34</v>
      </c>
      <c r="L337" t="s">
        <v>35</v>
      </c>
      <c r="M337" t="s">
        <v>36</v>
      </c>
      <c r="N337" t="s">
        <v>37</v>
      </c>
      <c r="O337" t="s">
        <v>38</v>
      </c>
      <c r="P337" t="s">
        <v>39</v>
      </c>
      <c r="Q337">
        <v>501</v>
      </c>
      <c r="R337" t="s">
        <v>40</v>
      </c>
      <c r="S337" t="s">
        <v>41</v>
      </c>
      <c r="T337" t="s">
        <v>37</v>
      </c>
      <c r="U337" t="str">
        <f t="shared" si="47"/>
        <v>09</v>
      </c>
      <c r="V337" t="s">
        <v>220</v>
      </c>
      <c r="W337" t="str">
        <f t="shared" si="48"/>
        <v>E5982</v>
      </c>
      <c r="X337" t="s">
        <v>220</v>
      </c>
      <c r="Y337" t="s">
        <v>44</v>
      </c>
      <c r="Z337" t="s">
        <v>45</v>
      </c>
      <c r="AA337" t="s">
        <v>46</v>
      </c>
      <c r="AB337">
        <v>0</v>
      </c>
      <c r="AC337">
        <v>0</v>
      </c>
      <c r="AD337">
        <v>7.39</v>
      </c>
      <c r="AE337">
        <v>0</v>
      </c>
    </row>
    <row r="338" spans="1:31" x14ac:dyDescent="0.25">
      <c r="A338" t="str">
        <f t="shared" si="45"/>
        <v>18</v>
      </c>
      <c r="B338" t="str">
        <f t="shared" si="44"/>
        <v>05</v>
      </c>
      <c r="C338" s="1">
        <v>43069.544745370367</v>
      </c>
      <c r="D338" t="str">
        <f t="shared" si="46"/>
        <v>9</v>
      </c>
      <c r="E338" t="s">
        <v>101</v>
      </c>
      <c r="H338" t="s">
        <v>102</v>
      </c>
      <c r="I338" s="2">
        <v>43068</v>
      </c>
      <c r="J338" t="s">
        <v>221</v>
      </c>
      <c r="K338" t="s">
        <v>34</v>
      </c>
      <c r="L338" t="s">
        <v>35</v>
      </c>
      <c r="M338" t="s">
        <v>36</v>
      </c>
      <c r="N338" t="s">
        <v>37</v>
      </c>
      <c r="O338" t="s">
        <v>38</v>
      </c>
      <c r="P338" t="s">
        <v>39</v>
      </c>
      <c r="Q338">
        <v>501</v>
      </c>
      <c r="R338" t="s">
        <v>40</v>
      </c>
      <c r="S338" t="s">
        <v>41</v>
      </c>
      <c r="T338" t="s">
        <v>37</v>
      </c>
      <c r="U338" t="str">
        <f t="shared" si="47"/>
        <v>09</v>
      </c>
      <c r="V338" t="s">
        <v>220</v>
      </c>
      <c r="W338" t="str">
        <f t="shared" si="48"/>
        <v>E5982</v>
      </c>
      <c r="X338" t="s">
        <v>220</v>
      </c>
      <c r="Y338" t="s">
        <v>44</v>
      </c>
      <c r="Z338" t="s">
        <v>45</v>
      </c>
      <c r="AA338" t="s">
        <v>65</v>
      </c>
      <c r="AB338">
        <v>0</v>
      </c>
      <c r="AC338">
        <v>0</v>
      </c>
      <c r="AD338">
        <v>-369.36</v>
      </c>
      <c r="AE338">
        <v>0</v>
      </c>
    </row>
    <row r="339" spans="1:31" x14ac:dyDescent="0.25">
      <c r="A339" t="str">
        <f t="shared" si="45"/>
        <v>18</v>
      </c>
      <c r="B339" t="str">
        <f t="shared" si="44"/>
        <v>05</v>
      </c>
      <c r="C339" s="1">
        <v>43069.544756944444</v>
      </c>
      <c r="D339" t="str">
        <f t="shared" si="46"/>
        <v>9</v>
      </c>
      <c r="E339" t="s">
        <v>101</v>
      </c>
      <c r="H339" t="s">
        <v>103</v>
      </c>
      <c r="I339" s="2">
        <v>43068</v>
      </c>
      <c r="J339" t="s">
        <v>221</v>
      </c>
      <c r="K339" t="s">
        <v>34</v>
      </c>
      <c r="L339" t="s">
        <v>35</v>
      </c>
      <c r="M339" t="s">
        <v>36</v>
      </c>
      <c r="N339" t="s">
        <v>37</v>
      </c>
      <c r="O339" t="s">
        <v>38</v>
      </c>
      <c r="P339" t="s">
        <v>39</v>
      </c>
      <c r="Q339">
        <v>501</v>
      </c>
      <c r="R339" t="s">
        <v>40</v>
      </c>
      <c r="S339" t="s">
        <v>41</v>
      </c>
      <c r="T339" t="s">
        <v>37</v>
      </c>
      <c r="U339" t="str">
        <f t="shared" si="47"/>
        <v>09</v>
      </c>
      <c r="V339" t="s">
        <v>220</v>
      </c>
      <c r="W339" t="str">
        <f t="shared" si="48"/>
        <v>E5982</v>
      </c>
      <c r="X339" t="s">
        <v>220</v>
      </c>
      <c r="Y339" t="s">
        <v>44</v>
      </c>
      <c r="Z339" t="s">
        <v>45</v>
      </c>
      <c r="AA339" t="s">
        <v>46</v>
      </c>
      <c r="AB339">
        <v>0</v>
      </c>
      <c r="AC339">
        <v>0</v>
      </c>
      <c r="AD339">
        <v>369.36</v>
      </c>
      <c r="AE339">
        <v>0</v>
      </c>
    </row>
    <row r="340" spans="1:31" x14ac:dyDescent="0.25">
      <c r="A340" t="str">
        <f t="shared" si="45"/>
        <v>18</v>
      </c>
      <c r="B340" t="str">
        <f t="shared" si="44"/>
        <v>05</v>
      </c>
      <c r="C340" s="1">
        <v>43069.544768518521</v>
      </c>
      <c r="D340" t="str">
        <f t="shared" si="46"/>
        <v>9</v>
      </c>
      <c r="E340" t="s">
        <v>104</v>
      </c>
      <c r="H340" t="s">
        <v>105</v>
      </c>
      <c r="I340" s="2">
        <v>43068</v>
      </c>
      <c r="J340" t="s">
        <v>221</v>
      </c>
      <c r="K340" t="s">
        <v>34</v>
      </c>
      <c r="L340" t="s">
        <v>35</v>
      </c>
      <c r="M340" t="s">
        <v>36</v>
      </c>
      <c r="N340" t="s">
        <v>37</v>
      </c>
      <c r="O340" t="s">
        <v>38</v>
      </c>
      <c r="P340" t="s">
        <v>39</v>
      </c>
      <c r="Q340">
        <v>501</v>
      </c>
      <c r="R340" t="s">
        <v>40</v>
      </c>
      <c r="S340" t="s">
        <v>41</v>
      </c>
      <c r="T340" t="s">
        <v>37</v>
      </c>
      <c r="U340" t="str">
        <f t="shared" si="47"/>
        <v>09</v>
      </c>
      <c r="V340" t="s">
        <v>220</v>
      </c>
      <c r="W340" t="str">
        <f t="shared" si="48"/>
        <v>E5982</v>
      </c>
      <c r="X340" t="s">
        <v>220</v>
      </c>
      <c r="Y340" t="s">
        <v>44</v>
      </c>
      <c r="Z340" t="s">
        <v>45</v>
      </c>
      <c r="AA340" t="s">
        <v>65</v>
      </c>
      <c r="AB340">
        <v>0</v>
      </c>
      <c r="AC340">
        <v>0</v>
      </c>
      <c r="AD340">
        <v>-7.39</v>
      </c>
      <c r="AE340">
        <v>0</v>
      </c>
    </row>
    <row r="341" spans="1:31" x14ac:dyDescent="0.25">
      <c r="A341" t="str">
        <f t="shared" si="45"/>
        <v>18</v>
      </c>
      <c r="B341" t="str">
        <f t="shared" si="44"/>
        <v>05</v>
      </c>
      <c r="C341" s="1">
        <v>43069.544768518521</v>
      </c>
      <c r="D341" t="str">
        <f t="shared" si="46"/>
        <v>9</v>
      </c>
      <c r="E341" t="s">
        <v>104</v>
      </c>
      <c r="H341" t="s">
        <v>106</v>
      </c>
      <c r="I341" s="2">
        <v>43068</v>
      </c>
      <c r="J341" t="s">
        <v>221</v>
      </c>
      <c r="K341" t="s">
        <v>34</v>
      </c>
      <c r="L341" t="s">
        <v>35</v>
      </c>
      <c r="M341" t="s">
        <v>36</v>
      </c>
      <c r="N341" t="s">
        <v>37</v>
      </c>
      <c r="O341" t="s">
        <v>38</v>
      </c>
      <c r="P341" t="s">
        <v>39</v>
      </c>
      <c r="Q341">
        <v>501</v>
      </c>
      <c r="R341" t="s">
        <v>40</v>
      </c>
      <c r="S341" t="s">
        <v>41</v>
      </c>
      <c r="T341" t="s">
        <v>37</v>
      </c>
      <c r="U341" t="str">
        <f t="shared" si="47"/>
        <v>09</v>
      </c>
      <c r="V341" t="s">
        <v>220</v>
      </c>
      <c r="W341" t="str">
        <f t="shared" si="48"/>
        <v>E5982</v>
      </c>
      <c r="X341" t="s">
        <v>220</v>
      </c>
      <c r="Y341" t="s">
        <v>44</v>
      </c>
      <c r="Z341" t="s">
        <v>45</v>
      </c>
      <c r="AA341" t="s">
        <v>46</v>
      </c>
      <c r="AB341">
        <v>0</v>
      </c>
      <c r="AC341">
        <v>0</v>
      </c>
      <c r="AD341">
        <v>7.39</v>
      </c>
      <c r="AE341">
        <v>0</v>
      </c>
    </row>
    <row r="342" spans="1:31" x14ac:dyDescent="0.25">
      <c r="A342" t="str">
        <f t="shared" si="45"/>
        <v>18</v>
      </c>
      <c r="B342" t="str">
        <f t="shared" si="44"/>
        <v>05</v>
      </c>
      <c r="C342" s="1">
        <v>43069.544768518521</v>
      </c>
      <c r="D342" t="str">
        <f t="shared" si="46"/>
        <v>9</v>
      </c>
      <c r="E342" t="s">
        <v>104</v>
      </c>
      <c r="H342" t="s">
        <v>105</v>
      </c>
      <c r="I342" s="2">
        <v>43068</v>
      </c>
      <c r="J342" t="s">
        <v>221</v>
      </c>
      <c r="K342" t="s">
        <v>34</v>
      </c>
      <c r="L342" t="s">
        <v>35</v>
      </c>
      <c r="M342" t="s">
        <v>36</v>
      </c>
      <c r="N342" t="s">
        <v>37</v>
      </c>
      <c r="O342" t="s">
        <v>38</v>
      </c>
      <c r="P342" t="s">
        <v>39</v>
      </c>
      <c r="Q342">
        <v>501</v>
      </c>
      <c r="R342" t="s">
        <v>40</v>
      </c>
      <c r="S342" t="s">
        <v>41</v>
      </c>
      <c r="T342" t="s">
        <v>37</v>
      </c>
      <c r="U342" t="str">
        <f t="shared" si="47"/>
        <v>09</v>
      </c>
      <c r="V342" t="s">
        <v>220</v>
      </c>
      <c r="W342" t="str">
        <f t="shared" si="48"/>
        <v>E5982</v>
      </c>
      <c r="X342" t="s">
        <v>220</v>
      </c>
      <c r="Y342" t="s">
        <v>44</v>
      </c>
      <c r="Z342" t="s">
        <v>45</v>
      </c>
      <c r="AA342" t="s">
        <v>65</v>
      </c>
      <c r="AB342">
        <v>0</v>
      </c>
      <c r="AC342">
        <v>0</v>
      </c>
      <c r="AD342">
        <v>-369.36</v>
      </c>
      <c r="AE342">
        <v>0</v>
      </c>
    </row>
    <row r="343" spans="1:31" x14ac:dyDescent="0.25">
      <c r="A343" t="str">
        <f t="shared" si="45"/>
        <v>18</v>
      </c>
      <c r="B343" t="str">
        <f t="shared" si="44"/>
        <v>05</v>
      </c>
      <c r="C343" s="1">
        <v>43069.544768518521</v>
      </c>
      <c r="D343" t="str">
        <f t="shared" si="46"/>
        <v>9</v>
      </c>
      <c r="E343" t="s">
        <v>104</v>
      </c>
      <c r="H343" t="s">
        <v>106</v>
      </c>
      <c r="I343" s="2">
        <v>43068</v>
      </c>
      <c r="J343" t="s">
        <v>221</v>
      </c>
      <c r="K343" t="s">
        <v>34</v>
      </c>
      <c r="L343" t="s">
        <v>35</v>
      </c>
      <c r="M343" t="s">
        <v>36</v>
      </c>
      <c r="N343" t="s">
        <v>37</v>
      </c>
      <c r="O343" t="s">
        <v>38</v>
      </c>
      <c r="P343" t="s">
        <v>39</v>
      </c>
      <c r="Q343">
        <v>501</v>
      </c>
      <c r="R343" t="s">
        <v>40</v>
      </c>
      <c r="S343" t="s">
        <v>41</v>
      </c>
      <c r="T343" t="s">
        <v>37</v>
      </c>
      <c r="U343" t="str">
        <f t="shared" si="47"/>
        <v>09</v>
      </c>
      <c r="V343" t="s">
        <v>220</v>
      </c>
      <c r="W343" t="str">
        <f t="shared" si="48"/>
        <v>E5982</v>
      </c>
      <c r="X343" t="s">
        <v>220</v>
      </c>
      <c r="Y343" t="s">
        <v>44</v>
      </c>
      <c r="Z343" t="s">
        <v>45</v>
      </c>
      <c r="AA343" t="s">
        <v>46</v>
      </c>
      <c r="AB343">
        <v>0</v>
      </c>
      <c r="AC343">
        <v>0</v>
      </c>
      <c r="AD343">
        <v>369.36</v>
      </c>
      <c r="AE343">
        <v>0</v>
      </c>
    </row>
    <row r="344" spans="1:31" x14ac:dyDescent="0.25">
      <c r="A344" t="str">
        <f t="shared" si="45"/>
        <v>18</v>
      </c>
      <c r="B344" t="str">
        <f t="shared" si="44"/>
        <v>05</v>
      </c>
      <c r="C344" s="1">
        <v>43069.544791666667</v>
      </c>
      <c r="D344" t="str">
        <f t="shared" si="46"/>
        <v>9</v>
      </c>
      <c r="E344" t="s">
        <v>107</v>
      </c>
      <c r="H344" t="s">
        <v>108</v>
      </c>
      <c r="I344" s="2">
        <v>43068</v>
      </c>
      <c r="J344" t="s">
        <v>221</v>
      </c>
      <c r="K344" t="s">
        <v>34</v>
      </c>
      <c r="L344" t="s">
        <v>35</v>
      </c>
      <c r="M344" t="s">
        <v>36</v>
      </c>
      <c r="N344" t="s">
        <v>37</v>
      </c>
      <c r="O344" t="s">
        <v>38</v>
      </c>
      <c r="P344" t="s">
        <v>39</v>
      </c>
      <c r="Q344">
        <v>501</v>
      </c>
      <c r="R344" t="s">
        <v>40</v>
      </c>
      <c r="S344" t="s">
        <v>41</v>
      </c>
      <c r="T344" t="s">
        <v>37</v>
      </c>
      <c r="U344" t="str">
        <f t="shared" si="47"/>
        <v>09</v>
      </c>
      <c r="V344" t="s">
        <v>220</v>
      </c>
      <c r="W344" t="str">
        <f t="shared" si="48"/>
        <v>E5982</v>
      </c>
      <c r="X344" t="s">
        <v>220</v>
      </c>
      <c r="Y344" t="s">
        <v>44</v>
      </c>
      <c r="Z344" t="s">
        <v>45</v>
      </c>
      <c r="AA344" t="s">
        <v>65</v>
      </c>
      <c r="AB344">
        <v>0</v>
      </c>
      <c r="AC344">
        <v>0</v>
      </c>
      <c r="AD344">
        <v>-7.39</v>
      </c>
      <c r="AE344">
        <v>0</v>
      </c>
    </row>
    <row r="345" spans="1:31" x14ac:dyDescent="0.25">
      <c r="A345" t="str">
        <f t="shared" si="45"/>
        <v>18</v>
      </c>
      <c r="B345" t="str">
        <f t="shared" si="44"/>
        <v>05</v>
      </c>
      <c r="C345" s="1">
        <v>43069.544791666667</v>
      </c>
      <c r="D345" t="str">
        <f t="shared" si="46"/>
        <v>9</v>
      </c>
      <c r="E345" t="s">
        <v>107</v>
      </c>
      <c r="H345" t="s">
        <v>109</v>
      </c>
      <c r="I345" s="2">
        <v>43068</v>
      </c>
      <c r="J345" t="s">
        <v>221</v>
      </c>
      <c r="K345" t="s">
        <v>34</v>
      </c>
      <c r="L345" t="s">
        <v>35</v>
      </c>
      <c r="M345" t="s">
        <v>36</v>
      </c>
      <c r="N345" t="s">
        <v>37</v>
      </c>
      <c r="O345" t="s">
        <v>38</v>
      </c>
      <c r="P345" t="s">
        <v>39</v>
      </c>
      <c r="Q345">
        <v>501</v>
      </c>
      <c r="R345" t="s">
        <v>40</v>
      </c>
      <c r="S345" t="s">
        <v>41</v>
      </c>
      <c r="T345" t="s">
        <v>37</v>
      </c>
      <c r="U345" t="str">
        <f t="shared" si="47"/>
        <v>09</v>
      </c>
      <c r="V345" t="s">
        <v>220</v>
      </c>
      <c r="W345" t="str">
        <f t="shared" si="48"/>
        <v>E5982</v>
      </c>
      <c r="X345" t="s">
        <v>220</v>
      </c>
      <c r="Y345" t="s">
        <v>44</v>
      </c>
      <c r="Z345" t="s">
        <v>45</v>
      </c>
      <c r="AA345" t="s">
        <v>46</v>
      </c>
      <c r="AB345">
        <v>0</v>
      </c>
      <c r="AC345">
        <v>0</v>
      </c>
      <c r="AD345">
        <v>7.39</v>
      </c>
      <c r="AE345">
        <v>0</v>
      </c>
    </row>
    <row r="346" spans="1:31" x14ac:dyDescent="0.25">
      <c r="A346" t="str">
        <f t="shared" si="45"/>
        <v>18</v>
      </c>
      <c r="B346" t="str">
        <f t="shared" si="44"/>
        <v>05</v>
      </c>
      <c r="C346" s="1">
        <v>43069.544791666667</v>
      </c>
      <c r="D346" t="str">
        <f t="shared" si="46"/>
        <v>9</v>
      </c>
      <c r="E346" t="s">
        <v>107</v>
      </c>
      <c r="H346" t="s">
        <v>108</v>
      </c>
      <c r="I346" s="2">
        <v>43068</v>
      </c>
      <c r="J346" t="s">
        <v>221</v>
      </c>
      <c r="K346" t="s">
        <v>34</v>
      </c>
      <c r="L346" t="s">
        <v>35</v>
      </c>
      <c r="M346" t="s">
        <v>36</v>
      </c>
      <c r="N346" t="s">
        <v>37</v>
      </c>
      <c r="O346" t="s">
        <v>38</v>
      </c>
      <c r="P346" t="s">
        <v>39</v>
      </c>
      <c r="Q346">
        <v>501</v>
      </c>
      <c r="R346" t="s">
        <v>40</v>
      </c>
      <c r="S346" t="s">
        <v>41</v>
      </c>
      <c r="T346" t="s">
        <v>37</v>
      </c>
      <c r="U346" t="str">
        <f t="shared" si="47"/>
        <v>09</v>
      </c>
      <c r="V346" t="s">
        <v>220</v>
      </c>
      <c r="W346" t="str">
        <f t="shared" si="48"/>
        <v>E5982</v>
      </c>
      <c r="X346" t="s">
        <v>220</v>
      </c>
      <c r="Y346" t="s">
        <v>44</v>
      </c>
      <c r="Z346" t="s">
        <v>45</v>
      </c>
      <c r="AA346" t="s">
        <v>65</v>
      </c>
      <c r="AB346">
        <v>0</v>
      </c>
      <c r="AC346">
        <v>0</v>
      </c>
      <c r="AD346">
        <v>-369.36</v>
      </c>
      <c r="AE346">
        <v>0</v>
      </c>
    </row>
    <row r="347" spans="1:31" x14ac:dyDescent="0.25">
      <c r="A347" t="str">
        <f t="shared" si="45"/>
        <v>18</v>
      </c>
      <c r="B347" t="str">
        <f t="shared" si="44"/>
        <v>05</v>
      </c>
      <c r="C347" s="1">
        <v>43069.544791666667</v>
      </c>
      <c r="D347" t="str">
        <f t="shared" si="46"/>
        <v>9</v>
      </c>
      <c r="E347" t="s">
        <v>107</v>
      </c>
      <c r="H347" t="s">
        <v>109</v>
      </c>
      <c r="I347" s="2">
        <v>43068</v>
      </c>
      <c r="J347" t="s">
        <v>221</v>
      </c>
      <c r="K347" t="s">
        <v>34</v>
      </c>
      <c r="L347" t="s">
        <v>35</v>
      </c>
      <c r="M347" t="s">
        <v>36</v>
      </c>
      <c r="N347" t="s">
        <v>37</v>
      </c>
      <c r="O347" t="s">
        <v>38</v>
      </c>
      <c r="P347" t="s">
        <v>39</v>
      </c>
      <c r="Q347">
        <v>501</v>
      </c>
      <c r="R347" t="s">
        <v>40</v>
      </c>
      <c r="S347" t="s">
        <v>41</v>
      </c>
      <c r="T347" t="s">
        <v>37</v>
      </c>
      <c r="U347" t="str">
        <f t="shared" si="47"/>
        <v>09</v>
      </c>
      <c r="V347" t="s">
        <v>220</v>
      </c>
      <c r="W347" t="str">
        <f t="shared" si="48"/>
        <v>E5982</v>
      </c>
      <c r="X347" t="s">
        <v>220</v>
      </c>
      <c r="Y347" t="s">
        <v>44</v>
      </c>
      <c r="Z347" t="s">
        <v>45</v>
      </c>
      <c r="AA347" t="s">
        <v>46</v>
      </c>
      <c r="AB347">
        <v>0</v>
      </c>
      <c r="AC347">
        <v>0</v>
      </c>
      <c r="AD347">
        <v>369.36</v>
      </c>
      <c r="AE347">
        <v>0</v>
      </c>
    </row>
    <row r="348" spans="1:31" x14ac:dyDescent="0.25">
      <c r="A348" t="str">
        <f t="shared" si="45"/>
        <v>18</v>
      </c>
      <c r="B348" t="str">
        <f t="shared" si="44"/>
        <v>05</v>
      </c>
      <c r="C348" s="1">
        <v>43069.544803240744</v>
      </c>
      <c r="D348" t="str">
        <f t="shared" si="46"/>
        <v>9</v>
      </c>
      <c r="E348" t="s">
        <v>110</v>
      </c>
      <c r="H348" t="s">
        <v>111</v>
      </c>
      <c r="I348" s="2">
        <v>43068</v>
      </c>
      <c r="J348" t="s">
        <v>221</v>
      </c>
      <c r="K348" t="s">
        <v>34</v>
      </c>
      <c r="L348" t="s">
        <v>35</v>
      </c>
      <c r="M348" t="s">
        <v>36</v>
      </c>
      <c r="N348" t="s">
        <v>37</v>
      </c>
      <c r="O348" t="s">
        <v>38</v>
      </c>
      <c r="P348" t="s">
        <v>39</v>
      </c>
      <c r="Q348">
        <v>501</v>
      </c>
      <c r="R348" t="s">
        <v>40</v>
      </c>
      <c r="S348" t="s">
        <v>41</v>
      </c>
      <c r="T348" t="s">
        <v>37</v>
      </c>
      <c r="U348" t="str">
        <f t="shared" si="47"/>
        <v>09</v>
      </c>
      <c r="V348" t="s">
        <v>220</v>
      </c>
      <c r="W348" t="str">
        <f t="shared" si="48"/>
        <v>E5982</v>
      </c>
      <c r="X348" t="s">
        <v>220</v>
      </c>
      <c r="Y348" t="s">
        <v>44</v>
      </c>
      <c r="Z348" t="s">
        <v>45</v>
      </c>
      <c r="AA348" t="s">
        <v>65</v>
      </c>
      <c r="AB348">
        <v>0</v>
      </c>
      <c r="AC348">
        <v>0</v>
      </c>
      <c r="AD348">
        <v>-7.39</v>
      </c>
      <c r="AE348">
        <v>0</v>
      </c>
    </row>
    <row r="349" spans="1:31" x14ac:dyDescent="0.25">
      <c r="A349" t="str">
        <f t="shared" si="45"/>
        <v>18</v>
      </c>
      <c r="B349" t="str">
        <f t="shared" si="44"/>
        <v>05</v>
      </c>
      <c r="C349" s="1">
        <v>43069.544814814813</v>
      </c>
      <c r="D349" t="str">
        <f t="shared" si="46"/>
        <v>9</v>
      </c>
      <c r="E349" t="s">
        <v>110</v>
      </c>
      <c r="H349" t="s">
        <v>112</v>
      </c>
      <c r="I349" s="2">
        <v>43068</v>
      </c>
      <c r="J349" t="s">
        <v>221</v>
      </c>
      <c r="K349" t="s">
        <v>34</v>
      </c>
      <c r="L349" t="s">
        <v>35</v>
      </c>
      <c r="M349" t="s">
        <v>36</v>
      </c>
      <c r="N349" t="s">
        <v>37</v>
      </c>
      <c r="O349" t="s">
        <v>38</v>
      </c>
      <c r="P349" t="s">
        <v>39</v>
      </c>
      <c r="Q349">
        <v>501</v>
      </c>
      <c r="R349" t="s">
        <v>40</v>
      </c>
      <c r="S349" t="s">
        <v>41</v>
      </c>
      <c r="T349" t="s">
        <v>37</v>
      </c>
      <c r="U349" t="str">
        <f t="shared" si="47"/>
        <v>09</v>
      </c>
      <c r="V349" t="s">
        <v>220</v>
      </c>
      <c r="W349" t="str">
        <f t="shared" si="48"/>
        <v>E5982</v>
      </c>
      <c r="X349" t="s">
        <v>220</v>
      </c>
      <c r="Y349" t="s">
        <v>44</v>
      </c>
      <c r="Z349" t="s">
        <v>45</v>
      </c>
      <c r="AA349" t="s">
        <v>46</v>
      </c>
      <c r="AB349">
        <v>0</v>
      </c>
      <c r="AC349">
        <v>0</v>
      </c>
      <c r="AD349">
        <v>7.39</v>
      </c>
      <c r="AE349">
        <v>0</v>
      </c>
    </row>
    <row r="350" spans="1:31" x14ac:dyDescent="0.25">
      <c r="A350" t="str">
        <f t="shared" si="45"/>
        <v>18</v>
      </c>
      <c r="B350" t="str">
        <f t="shared" si="44"/>
        <v>05</v>
      </c>
      <c r="C350" s="1">
        <v>43069.544814814813</v>
      </c>
      <c r="D350" t="str">
        <f t="shared" si="46"/>
        <v>9</v>
      </c>
      <c r="E350" t="s">
        <v>110</v>
      </c>
      <c r="H350" t="s">
        <v>111</v>
      </c>
      <c r="I350" s="2">
        <v>43068</v>
      </c>
      <c r="J350" t="s">
        <v>221</v>
      </c>
      <c r="K350" t="s">
        <v>34</v>
      </c>
      <c r="L350" t="s">
        <v>35</v>
      </c>
      <c r="M350" t="s">
        <v>36</v>
      </c>
      <c r="N350" t="s">
        <v>37</v>
      </c>
      <c r="O350" t="s">
        <v>38</v>
      </c>
      <c r="P350" t="s">
        <v>39</v>
      </c>
      <c r="Q350">
        <v>501</v>
      </c>
      <c r="R350" t="s">
        <v>40</v>
      </c>
      <c r="S350" t="s">
        <v>41</v>
      </c>
      <c r="T350" t="s">
        <v>37</v>
      </c>
      <c r="U350" t="str">
        <f t="shared" si="47"/>
        <v>09</v>
      </c>
      <c r="V350" t="s">
        <v>220</v>
      </c>
      <c r="W350" t="str">
        <f t="shared" si="48"/>
        <v>E5982</v>
      </c>
      <c r="X350" t="s">
        <v>220</v>
      </c>
      <c r="Y350" t="s">
        <v>44</v>
      </c>
      <c r="Z350" t="s">
        <v>45</v>
      </c>
      <c r="AA350" t="s">
        <v>65</v>
      </c>
      <c r="AB350">
        <v>0</v>
      </c>
      <c r="AC350">
        <v>0</v>
      </c>
      <c r="AD350">
        <v>-369.36</v>
      </c>
      <c r="AE350">
        <v>0</v>
      </c>
    </row>
    <row r="351" spans="1:31" x14ac:dyDescent="0.25">
      <c r="A351" t="str">
        <f t="shared" si="45"/>
        <v>18</v>
      </c>
      <c r="B351" t="str">
        <f t="shared" si="44"/>
        <v>05</v>
      </c>
      <c r="C351" s="1">
        <v>43069.544814814813</v>
      </c>
      <c r="D351" t="str">
        <f t="shared" si="46"/>
        <v>9</v>
      </c>
      <c r="E351" t="s">
        <v>110</v>
      </c>
      <c r="H351" t="s">
        <v>112</v>
      </c>
      <c r="I351" s="2">
        <v>43068</v>
      </c>
      <c r="J351" t="s">
        <v>221</v>
      </c>
      <c r="K351" t="s">
        <v>34</v>
      </c>
      <c r="L351" t="s">
        <v>35</v>
      </c>
      <c r="M351" t="s">
        <v>36</v>
      </c>
      <c r="N351" t="s">
        <v>37</v>
      </c>
      <c r="O351" t="s">
        <v>38</v>
      </c>
      <c r="P351" t="s">
        <v>39</v>
      </c>
      <c r="Q351">
        <v>501</v>
      </c>
      <c r="R351" t="s">
        <v>40</v>
      </c>
      <c r="S351" t="s">
        <v>41</v>
      </c>
      <c r="T351" t="s">
        <v>37</v>
      </c>
      <c r="U351" t="str">
        <f t="shared" si="47"/>
        <v>09</v>
      </c>
      <c r="V351" t="s">
        <v>220</v>
      </c>
      <c r="W351" t="str">
        <f t="shared" si="48"/>
        <v>E5982</v>
      </c>
      <c r="X351" t="s">
        <v>220</v>
      </c>
      <c r="Y351" t="s">
        <v>44</v>
      </c>
      <c r="Z351" t="s">
        <v>45</v>
      </c>
      <c r="AA351" t="s">
        <v>46</v>
      </c>
      <c r="AB351">
        <v>0</v>
      </c>
      <c r="AC351">
        <v>0</v>
      </c>
      <c r="AD351">
        <v>369.36</v>
      </c>
      <c r="AE351">
        <v>0</v>
      </c>
    </row>
    <row r="352" spans="1:31" x14ac:dyDescent="0.25">
      <c r="A352" t="str">
        <f t="shared" si="45"/>
        <v>18</v>
      </c>
      <c r="B352" t="str">
        <f t="shared" si="44"/>
        <v>05</v>
      </c>
      <c r="C352" s="1">
        <v>43069.54482638889</v>
      </c>
      <c r="D352" t="str">
        <f t="shared" si="46"/>
        <v>9</v>
      </c>
      <c r="E352" t="s">
        <v>113</v>
      </c>
      <c r="H352" t="s">
        <v>114</v>
      </c>
      <c r="I352" s="2">
        <v>43068</v>
      </c>
      <c r="J352" t="s">
        <v>221</v>
      </c>
      <c r="K352" t="s">
        <v>34</v>
      </c>
      <c r="L352" t="s">
        <v>35</v>
      </c>
      <c r="M352" t="s">
        <v>36</v>
      </c>
      <c r="N352" t="s">
        <v>37</v>
      </c>
      <c r="O352" t="s">
        <v>38</v>
      </c>
      <c r="P352" t="s">
        <v>39</v>
      </c>
      <c r="Q352">
        <v>501</v>
      </c>
      <c r="R352" t="s">
        <v>40</v>
      </c>
      <c r="S352" t="s">
        <v>41</v>
      </c>
      <c r="T352" t="s">
        <v>37</v>
      </c>
      <c r="U352" t="str">
        <f t="shared" si="47"/>
        <v>09</v>
      </c>
      <c r="V352" t="s">
        <v>220</v>
      </c>
      <c r="W352" t="str">
        <f t="shared" si="48"/>
        <v>E5982</v>
      </c>
      <c r="X352" t="s">
        <v>220</v>
      </c>
      <c r="Y352" t="s">
        <v>44</v>
      </c>
      <c r="Z352" t="s">
        <v>45</v>
      </c>
      <c r="AA352" t="s">
        <v>65</v>
      </c>
      <c r="AB352">
        <v>0</v>
      </c>
      <c r="AC352">
        <v>0</v>
      </c>
      <c r="AD352">
        <v>-7.39</v>
      </c>
      <c r="AE352">
        <v>0</v>
      </c>
    </row>
    <row r="353" spans="1:31" x14ac:dyDescent="0.25">
      <c r="A353" t="str">
        <f t="shared" si="45"/>
        <v>18</v>
      </c>
      <c r="B353" t="str">
        <f t="shared" si="44"/>
        <v>05</v>
      </c>
      <c r="C353" s="1">
        <v>43069.54483796296</v>
      </c>
      <c r="D353" t="str">
        <f t="shared" si="46"/>
        <v>9</v>
      </c>
      <c r="E353" t="s">
        <v>113</v>
      </c>
      <c r="H353" t="s">
        <v>115</v>
      </c>
      <c r="I353" s="2">
        <v>43068</v>
      </c>
      <c r="J353" t="s">
        <v>221</v>
      </c>
      <c r="K353" t="s">
        <v>34</v>
      </c>
      <c r="L353" t="s">
        <v>35</v>
      </c>
      <c r="M353" t="s">
        <v>36</v>
      </c>
      <c r="N353" t="s">
        <v>37</v>
      </c>
      <c r="O353" t="s">
        <v>38</v>
      </c>
      <c r="P353" t="s">
        <v>39</v>
      </c>
      <c r="Q353">
        <v>501</v>
      </c>
      <c r="R353" t="s">
        <v>40</v>
      </c>
      <c r="S353" t="s">
        <v>41</v>
      </c>
      <c r="T353" t="s">
        <v>37</v>
      </c>
      <c r="U353" t="str">
        <f t="shared" si="47"/>
        <v>09</v>
      </c>
      <c r="V353" t="s">
        <v>220</v>
      </c>
      <c r="W353" t="str">
        <f t="shared" si="48"/>
        <v>E5982</v>
      </c>
      <c r="X353" t="s">
        <v>220</v>
      </c>
      <c r="Y353" t="s">
        <v>44</v>
      </c>
      <c r="Z353" t="s">
        <v>45</v>
      </c>
      <c r="AA353" t="s">
        <v>46</v>
      </c>
      <c r="AB353">
        <v>0</v>
      </c>
      <c r="AC353">
        <v>0</v>
      </c>
      <c r="AD353">
        <v>7.39</v>
      </c>
      <c r="AE353">
        <v>0</v>
      </c>
    </row>
    <row r="354" spans="1:31" x14ac:dyDescent="0.25">
      <c r="A354" t="str">
        <f t="shared" si="45"/>
        <v>18</v>
      </c>
      <c r="B354" t="str">
        <f>"08"</f>
        <v>08</v>
      </c>
      <c r="C354" s="1">
        <v>43146.906909722224</v>
      </c>
      <c r="D354" t="str">
        <f t="shared" si="46"/>
        <v>9</v>
      </c>
      <c r="E354" t="s">
        <v>164</v>
      </c>
      <c r="H354" t="s">
        <v>119</v>
      </c>
      <c r="I354" s="2">
        <v>43154</v>
      </c>
      <c r="J354" t="s">
        <v>221</v>
      </c>
      <c r="K354" t="s">
        <v>34</v>
      </c>
      <c r="L354" t="s">
        <v>35</v>
      </c>
      <c r="M354" t="s">
        <v>36</v>
      </c>
      <c r="N354" t="s">
        <v>37</v>
      </c>
      <c r="O354" t="s">
        <v>38</v>
      </c>
      <c r="P354" t="s">
        <v>39</v>
      </c>
      <c r="Q354">
        <v>501</v>
      </c>
      <c r="R354" t="s">
        <v>40</v>
      </c>
      <c r="S354" t="s">
        <v>41</v>
      </c>
      <c r="T354" t="s">
        <v>37</v>
      </c>
      <c r="U354" t="str">
        <f t="shared" si="47"/>
        <v>09</v>
      </c>
      <c r="V354" t="s">
        <v>220</v>
      </c>
      <c r="W354" t="str">
        <f t="shared" si="48"/>
        <v>E5982</v>
      </c>
      <c r="X354" t="s">
        <v>220</v>
      </c>
      <c r="Y354" t="s">
        <v>44</v>
      </c>
      <c r="Z354" t="s">
        <v>45</v>
      </c>
      <c r="AA354" t="s">
        <v>46</v>
      </c>
      <c r="AB354">
        <v>0</v>
      </c>
      <c r="AC354">
        <v>0</v>
      </c>
      <c r="AD354">
        <v>1483.9</v>
      </c>
      <c r="AE354">
        <v>0</v>
      </c>
    </row>
    <row r="355" spans="1:31" x14ac:dyDescent="0.25">
      <c r="A355" t="str">
        <f t="shared" si="45"/>
        <v>18</v>
      </c>
      <c r="B355" t="str">
        <f>"07"</f>
        <v>07</v>
      </c>
      <c r="C355" s="1">
        <v>43118.91033564815</v>
      </c>
      <c r="D355" t="str">
        <f t="shared" si="46"/>
        <v>9</v>
      </c>
      <c r="E355" t="s">
        <v>166</v>
      </c>
      <c r="H355" t="s">
        <v>117</v>
      </c>
      <c r="I355" s="2">
        <v>43126</v>
      </c>
      <c r="J355" t="s">
        <v>221</v>
      </c>
      <c r="K355" t="s">
        <v>34</v>
      </c>
      <c r="L355" t="s">
        <v>35</v>
      </c>
      <c r="M355" t="s">
        <v>36</v>
      </c>
      <c r="N355" t="s">
        <v>37</v>
      </c>
      <c r="O355" t="s">
        <v>38</v>
      </c>
      <c r="P355" t="s">
        <v>39</v>
      </c>
      <c r="Q355">
        <v>501</v>
      </c>
      <c r="R355" t="s">
        <v>40</v>
      </c>
      <c r="S355" t="s">
        <v>41</v>
      </c>
      <c r="T355" t="s">
        <v>37</v>
      </c>
      <c r="U355" t="str">
        <f t="shared" si="47"/>
        <v>09</v>
      </c>
      <c r="V355" t="s">
        <v>220</v>
      </c>
      <c r="W355" t="str">
        <f t="shared" si="48"/>
        <v>E5982</v>
      </c>
      <c r="X355" t="s">
        <v>220</v>
      </c>
      <c r="Y355" t="s">
        <v>44</v>
      </c>
      <c r="Z355" t="s">
        <v>45</v>
      </c>
      <c r="AA355" t="s">
        <v>46</v>
      </c>
      <c r="AB355">
        <v>0</v>
      </c>
      <c r="AC355">
        <v>0</v>
      </c>
      <c r="AD355">
        <v>1299.22</v>
      </c>
      <c r="AE355">
        <v>0</v>
      </c>
    </row>
    <row r="356" spans="1:31" x14ac:dyDescent="0.25">
      <c r="A356" t="str">
        <f t="shared" si="45"/>
        <v>18</v>
      </c>
      <c r="B356" t="str">
        <f>"07"</f>
        <v>07</v>
      </c>
      <c r="C356" s="1">
        <v>43118.91369212963</v>
      </c>
      <c r="D356" t="str">
        <f t="shared" si="46"/>
        <v>9</v>
      </c>
      <c r="E356" t="s">
        <v>116</v>
      </c>
      <c r="H356" t="s">
        <v>117</v>
      </c>
      <c r="I356" s="2">
        <v>43126</v>
      </c>
      <c r="J356" t="s">
        <v>221</v>
      </c>
      <c r="K356" t="s">
        <v>34</v>
      </c>
      <c r="L356" t="s">
        <v>35</v>
      </c>
      <c r="M356" t="s">
        <v>36</v>
      </c>
      <c r="N356" t="s">
        <v>37</v>
      </c>
      <c r="O356" t="s">
        <v>38</v>
      </c>
      <c r="P356" t="s">
        <v>39</v>
      </c>
      <c r="Q356">
        <v>501</v>
      </c>
      <c r="R356" t="s">
        <v>40</v>
      </c>
      <c r="S356" t="s">
        <v>41</v>
      </c>
      <c r="T356" t="s">
        <v>37</v>
      </c>
      <c r="U356" t="str">
        <f t="shared" si="47"/>
        <v>09</v>
      </c>
      <c r="V356" t="s">
        <v>220</v>
      </c>
      <c r="W356" t="str">
        <f t="shared" si="48"/>
        <v>E5982</v>
      </c>
      <c r="X356" t="s">
        <v>220</v>
      </c>
      <c r="Y356" t="s">
        <v>44</v>
      </c>
      <c r="Z356" t="s">
        <v>45</v>
      </c>
      <c r="AA356" t="s">
        <v>46</v>
      </c>
      <c r="AB356">
        <v>0</v>
      </c>
      <c r="AC356">
        <v>0</v>
      </c>
      <c r="AD356">
        <v>31.18</v>
      </c>
      <c r="AE356">
        <v>0</v>
      </c>
    </row>
    <row r="357" spans="1:31" x14ac:dyDescent="0.25">
      <c r="A357" t="str">
        <f t="shared" si="45"/>
        <v>18</v>
      </c>
      <c r="B357" t="str">
        <f>"07"</f>
        <v>07</v>
      </c>
      <c r="C357" s="1">
        <v>43104.91615740741</v>
      </c>
      <c r="D357" t="str">
        <f t="shared" si="46"/>
        <v>9</v>
      </c>
      <c r="E357" t="s">
        <v>167</v>
      </c>
      <c r="H357" t="s">
        <v>121</v>
      </c>
      <c r="I357" s="2">
        <v>43112</v>
      </c>
      <c r="J357" t="s">
        <v>221</v>
      </c>
      <c r="K357" t="s">
        <v>34</v>
      </c>
      <c r="L357" t="s">
        <v>35</v>
      </c>
      <c r="M357" t="s">
        <v>36</v>
      </c>
      <c r="N357" t="s">
        <v>37</v>
      </c>
      <c r="O357" t="s">
        <v>38</v>
      </c>
      <c r="P357" t="s">
        <v>39</v>
      </c>
      <c r="Q357">
        <v>501</v>
      </c>
      <c r="R357" t="s">
        <v>40</v>
      </c>
      <c r="S357" t="s">
        <v>41</v>
      </c>
      <c r="T357" t="s">
        <v>37</v>
      </c>
      <c r="U357" t="str">
        <f t="shared" si="47"/>
        <v>09</v>
      </c>
      <c r="V357" t="s">
        <v>220</v>
      </c>
      <c r="W357" t="str">
        <f t="shared" si="48"/>
        <v>E5982</v>
      </c>
      <c r="X357" t="s">
        <v>220</v>
      </c>
      <c r="Y357" t="s">
        <v>44</v>
      </c>
      <c r="Z357" t="s">
        <v>45</v>
      </c>
      <c r="AA357" t="s">
        <v>46</v>
      </c>
      <c r="AB357">
        <v>0</v>
      </c>
      <c r="AC357">
        <v>0</v>
      </c>
      <c r="AD357">
        <v>1114.54</v>
      </c>
      <c r="AE357">
        <v>0</v>
      </c>
    </row>
    <row r="358" spans="1:31" x14ac:dyDescent="0.25">
      <c r="A358" t="str">
        <f t="shared" si="45"/>
        <v>18</v>
      </c>
      <c r="B358" t="str">
        <f>"07"</f>
        <v>07</v>
      </c>
      <c r="C358" s="1">
        <v>43104.920312499999</v>
      </c>
      <c r="D358" t="str">
        <f t="shared" si="46"/>
        <v>9</v>
      </c>
      <c r="E358" t="s">
        <v>120</v>
      </c>
      <c r="H358" t="s">
        <v>121</v>
      </c>
      <c r="I358" s="2">
        <v>43112</v>
      </c>
      <c r="J358" t="s">
        <v>221</v>
      </c>
      <c r="K358" t="s">
        <v>34</v>
      </c>
      <c r="L358" t="s">
        <v>35</v>
      </c>
      <c r="M358" t="s">
        <v>36</v>
      </c>
      <c r="N358" t="s">
        <v>37</v>
      </c>
      <c r="O358" t="s">
        <v>38</v>
      </c>
      <c r="P358" t="s">
        <v>39</v>
      </c>
      <c r="Q358">
        <v>501</v>
      </c>
      <c r="R358" t="s">
        <v>40</v>
      </c>
      <c r="S358" t="s">
        <v>41</v>
      </c>
      <c r="T358" t="s">
        <v>37</v>
      </c>
      <c r="U358" t="str">
        <f t="shared" si="47"/>
        <v>09</v>
      </c>
      <c r="V358" t="s">
        <v>220</v>
      </c>
      <c r="W358" t="str">
        <f t="shared" si="48"/>
        <v>E5982</v>
      </c>
      <c r="X358" t="s">
        <v>220</v>
      </c>
      <c r="Y358" t="s">
        <v>44</v>
      </c>
      <c r="Z358" t="s">
        <v>45</v>
      </c>
      <c r="AA358" t="s">
        <v>46</v>
      </c>
      <c r="AB358">
        <v>0</v>
      </c>
      <c r="AC358">
        <v>0</v>
      </c>
      <c r="AD358">
        <v>26.75</v>
      </c>
      <c r="AE358">
        <v>0</v>
      </c>
    </row>
    <row r="359" spans="1:31" x14ac:dyDescent="0.25">
      <c r="A359" t="str">
        <f t="shared" si="45"/>
        <v>18</v>
      </c>
      <c r="B359" t="str">
        <f>"08"</f>
        <v>08</v>
      </c>
      <c r="C359" s="1">
        <v>43146.90965277778</v>
      </c>
      <c r="D359" t="str">
        <f t="shared" si="46"/>
        <v>9</v>
      </c>
      <c r="E359" t="s">
        <v>118</v>
      </c>
      <c r="H359" t="s">
        <v>119</v>
      </c>
      <c r="I359" s="2">
        <v>43154</v>
      </c>
      <c r="J359" t="s">
        <v>221</v>
      </c>
      <c r="K359" t="s">
        <v>34</v>
      </c>
      <c r="L359" t="s">
        <v>35</v>
      </c>
      <c r="M359" t="s">
        <v>36</v>
      </c>
      <c r="N359" t="s">
        <v>37</v>
      </c>
      <c r="O359" t="s">
        <v>38</v>
      </c>
      <c r="P359" t="s">
        <v>39</v>
      </c>
      <c r="Q359">
        <v>501</v>
      </c>
      <c r="R359" t="s">
        <v>40</v>
      </c>
      <c r="S359" t="s">
        <v>41</v>
      </c>
      <c r="T359" t="s">
        <v>37</v>
      </c>
      <c r="U359" t="str">
        <f t="shared" si="47"/>
        <v>09</v>
      </c>
      <c r="V359" t="s">
        <v>220</v>
      </c>
      <c r="W359" t="str">
        <f t="shared" si="48"/>
        <v>E5982</v>
      </c>
      <c r="X359" t="s">
        <v>220</v>
      </c>
      <c r="Y359" t="s">
        <v>44</v>
      </c>
      <c r="Z359" t="s">
        <v>45</v>
      </c>
      <c r="AA359" t="s">
        <v>46</v>
      </c>
      <c r="AB359">
        <v>0</v>
      </c>
      <c r="AC359">
        <v>0</v>
      </c>
      <c r="AD359">
        <v>35.619999999999997</v>
      </c>
      <c r="AE359">
        <v>0</v>
      </c>
    </row>
    <row r="360" spans="1:31" x14ac:dyDescent="0.25">
      <c r="A360" t="str">
        <f t="shared" si="45"/>
        <v>18</v>
      </c>
      <c r="B360" t="str">
        <f>"08"</f>
        <v>08</v>
      </c>
      <c r="C360" s="1">
        <v>43132.904988425929</v>
      </c>
      <c r="D360" t="str">
        <f t="shared" si="46"/>
        <v>9</v>
      </c>
      <c r="E360" t="s">
        <v>169</v>
      </c>
      <c r="H360" t="s">
        <v>123</v>
      </c>
      <c r="I360" s="2">
        <v>43140</v>
      </c>
      <c r="J360" t="s">
        <v>221</v>
      </c>
      <c r="K360" t="s">
        <v>34</v>
      </c>
      <c r="L360" t="s">
        <v>35</v>
      </c>
      <c r="M360" t="s">
        <v>36</v>
      </c>
      <c r="N360" t="s">
        <v>37</v>
      </c>
      <c r="O360" t="s">
        <v>38</v>
      </c>
      <c r="P360" t="s">
        <v>39</v>
      </c>
      <c r="Q360">
        <v>501</v>
      </c>
      <c r="R360" t="s">
        <v>40</v>
      </c>
      <c r="S360" t="s">
        <v>41</v>
      </c>
      <c r="T360" t="s">
        <v>37</v>
      </c>
      <c r="U360" t="str">
        <f t="shared" si="47"/>
        <v>09</v>
      </c>
      <c r="V360" t="s">
        <v>220</v>
      </c>
      <c r="W360" t="str">
        <f t="shared" si="48"/>
        <v>E5982</v>
      </c>
      <c r="X360" t="s">
        <v>220</v>
      </c>
      <c r="Y360" t="s">
        <v>44</v>
      </c>
      <c r="Z360" t="s">
        <v>45</v>
      </c>
      <c r="AA360" t="s">
        <v>46</v>
      </c>
      <c r="AB360">
        <v>0</v>
      </c>
      <c r="AC360">
        <v>0</v>
      </c>
      <c r="AD360">
        <v>1483.9</v>
      </c>
      <c r="AE360">
        <v>0</v>
      </c>
    </row>
    <row r="361" spans="1:31" x14ac:dyDescent="0.25">
      <c r="A361" t="str">
        <f t="shared" si="45"/>
        <v>18</v>
      </c>
      <c r="B361" t="str">
        <f>"08"</f>
        <v>08</v>
      </c>
      <c r="C361" s="1">
        <v>43132.907673611109</v>
      </c>
      <c r="D361" t="str">
        <f t="shared" si="46"/>
        <v>9</v>
      </c>
      <c r="E361" t="s">
        <v>122</v>
      </c>
      <c r="H361" t="s">
        <v>123</v>
      </c>
      <c r="I361" s="2">
        <v>43140</v>
      </c>
      <c r="J361" t="s">
        <v>221</v>
      </c>
      <c r="K361" t="s">
        <v>34</v>
      </c>
      <c r="L361" t="s">
        <v>35</v>
      </c>
      <c r="M361" t="s">
        <v>36</v>
      </c>
      <c r="N361" t="s">
        <v>37</v>
      </c>
      <c r="O361" t="s">
        <v>38</v>
      </c>
      <c r="P361" t="s">
        <v>39</v>
      </c>
      <c r="Q361">
        <v>501</v>
      </c>
      <c r="R361" t="s">
        <v>40</v>
      </c>
      <c r="S361" t="s">
        <v>41</v>
      </c>
      <c r="T361" t="s">
        <v>37</v>
      </c>
      <c r="U361" t="str">
        <f t="shared" si="47"/>
        <v>09</v>
      </c>
      <c r="V361" t="s">
        <v>220</v>
      </c>
      <c r="W361" t="str">
        <f t="shared" si="48"/>
        <v>E5982</v>
      </c>
      <c r="X361" t="s">
        <v>220</v>
      </c>
      <c r="Y361" t="s">
        <v>44</v>
      </c>
      <c r="Z361" t="s">
        <v>45</v>
      </c>
      <c r="AA361" t="s">
        <v>46</v>
      </c>
      <c r="AB361">
        <v>0</v>
      </c>
      <c r="AC361">
        <v>0</v>
      </c>
      <c r="AD361">
        <v>35.619999999999997</v>
      </c>
      <c r="AE361">
        <v>0</v>
      </c>
    </row>
    <row r="362" spans="1:31" x14ac:dyDescent="0.25">
      <c r="A362" t="str">
        <f t="shared" si="45"/>
        <v>18</v>
      </c>
      <c r="B362" t="str">
        <f>"10"</f>
        <v>10</v>
      </c>
      <c r="C362" s="1">
        <v>43202.904803240737</v>
      </c>
      <c r="D362" t="str">
        <f t="shared" si="46"/>
        <v>9</v>
      </c>
      <c r="E362" t="s">
        <v>171</v>
      </c>
      <c r="H362" t="s">
        <v>125</v>
      </c>
      <c r="I362" s="2">
        <v>43210</v>
      </c>
      <c r="J362" t="s">
        <v>221</v>
      </c>
      <c r="K362" t="s">
        <v>34</v>
      </c>
      <c r="L362" t="s">
        <v>35</v>
      </c>
      <c r="M362" t="s">
        <v>36</v>
      </c>
      <c r="N362" t="s">
        <v>37</v>
      </c>
      <c r="O362" t="s">
        <v>38</v>
      </c>
      <c r="P362" t="s">
        <v>39</v>
      </c>
      <c r="Q362">
        <v>501</v>
      </c>
      <c r="R362" t="s">
        <v>40</v>
      </c>
      <c r="S362" t="s">
        <v>41</v>
      </c>
      <c r="T362" t="s">
        <v>37</v>
      </c>
      <c r="U362" t="str">
        <f t="shared" si="47"/>
        <v>09</v>
      </c>
      <c r="V362" t="s">
        <v>220</v>
      </c>
      <c r="W362" t="str">
        <f t="shared" si="48"/>
        <v>E5982</v>
      </c>
      <c r="X362" t="s">
        <v>220</v>
      </c>
      <c r="Y362" t="s">
        <v>44</v>
      </c>
      <c r="Z362" t="s">
        <v>45</v>
      </c>
      <c r="AA362" t="s">
        <v>46</v>
      </c>
      <c r="AB362">
        <v>0</v>
      </c>
      <c r="AC362">
        <v>0</v>
      </c>
      <c r="AD362">
        <v>1483.9</v>
      </c>
      <c r="AE362">
        <v>0</v>
      </c>
    </row>
    <row r="363" spans="1:31" x14ac:dyDescent="0.25">
      <c r="A363" t="str">
        <f t="shared" si="45"/>
        <v>18</v>
      </c>
      <c r="B363" t="str">
        <f>"10"</f>
        <v>10</v>
      </c>
      <c r="C363" s="1">
        <v>43202.908252314817</v>
      </c>
      <c r="D363" t="str">
        <f t="shared" si="46"/>
        <v>9</v>
      </c>
      <c r="E363" t="s">
        <v>124</v>
      </c>
      <c r="H363" t="s">
        <v>125</v>
      </c>
      <c r="I363" s="2">
        <v>43210</v>
      </c>
      <c r="J363" t="s">
        <v>221</v>
      </c>
      <c r="K363" t="s">
        <v>34</v>
      </c>
      <c r="L363" t="s">
        <v>35</v>
      </c>
      <c r="M363" t="s">
        <v>36</v>
      </c>
      <c r="N363" t="s">
        <v>37</v>
      </c>
      <c r="O363" t="s">
        <v>38</v>
      </c>
      <c r="P363" t="s">
        <v>39</v>
      </c>
      <c r="Q363">
        <v>501</v>
      </c>
      <c r="R363" t="s">
        <v>40</v>
      </c>
      <c r="S363" t="s">
        <v>41</v>
      </c>
      <c r="T363" t="s">
        <v>37</v>
      </c>
      <c r="U363" t="str">
        <f t="shared" si="47"/>
        <v>09</v>
      </c>
      <c r="V363" t="s">
        <v>220</v>
      </c>
      <c r="W363" t="str">
        <f t="shared" si="48"/>
        <v>E5982</v>
      </c>
      <c r="X363" t="s">
        <v>220</v>
      </c>
      <c r="Y363" t="s">
        <v>44</v>
      </c>
      <c r="Z363" t="s">
        <v>45</v>
      </c>
      <c r="AA363" t="s">
        <v>46</v>
      </c>
      <c r="AB363">
        <v>0</v>
      </c>
      <c r="AC363">
        <v>0</v>
      </c>
      <c r="AD363">
        <v>35.619999999999997</v>
      </c>
      <c r="AE363">
        <v>0</v>
      </c>
    </row>
    <row r="364" spans="1:31" x14ac:dyDescent="0.25">
      <c r="A364" t="str">
        <f t="shared" si="45"/>
        <v>18</v>
      </c>
      <c r="B364" t="str">
        <f>"09"</f>
        <v>09</v>
      </c>
      <c r="C364" s="1">
        <v>43160.90861111111</v>
      </c>
      <c r="D364" t="str">
        <f t="shared" si="46"/>
        <v>9</v>
      </c>
      <c r="E364" t="s">
        <v>126</v>
      </c>
      <c r="H364" t="s">
        <v>127</v>
      </c>
      <c r="I364" s="2">
        <v>43168</v>
      </c>
      <c r="J364" t="s">
        <v>221</v>
      </c>
      <c r="K364" t="s">
        <v>34</v>
      </c>
      <c r="L364" t="s">
        <v>35</v>
      </c>
      <c r="M364" t="s">
        <v>36</v>
      </c>
      <c r="N364" t="s">
        <v>37</v>
      </c>
      <c r="O364" t="s">
        <v>38</v>
      </c>
      <c r="P364" t="s">
        <v>39</v>
      </c>
      <c r="Q364">
        <v>501</v>
      </c>
      <c r="R364" t="s">
        <v>40</v>
      </c>
      <c r="S364" t="s">
        <v>41</v>
      </c>
      <c r="T364" t="s">
        <v>37</v>
      </c>
      <c r="U364" t="str">
        <f t="shared" si="47"/>
        <v>09</v>
      </c>
      <c r="V364" t="s">
        <v>220</v>
      </c>
      <c r="W364" t="str">
        <f t="shared" si="48"/>
        <v>E5982</v>
      </c>
      <c r="X364" t="s">
        <v>220</v>
      </c>
      <c r="Y364" t="s">
        <v>44</v>
      </c>
      <c r="Z364" t="s">
        <v>45</v>
      </c>
      <c r="AA364" t="s">
        <v>46</v>
      </c>
      <c r="AB364">
        <v>0</v>
      </c>
      <c r="AC364">
        <v>0</v>
      </c>
      <c r="AD364">
        <v>35.619999999999997</v>
      </c>
      <c r="AE364">
        <v>0</v>
      </c>
    </row>
    <row r="365" spans="1:31" x14ac:dyDescent="0.25">
      <c r="A365" t="str">
        <f t="shared" si="45"/>
        <v>18</v>
      </c>
      <c r="B365" t="str">
        <f>"09"</f>
        <v>09</v>
      </c>
      <c r="C365" s="1">
        <v>43160.905138888891</v>
      </c>
      <c r="D365" t="str">
        <f t="shared" si="46"/>
        <v>9</v>
      </c>
      <c r="E365" t="s">
        <v>173</v>
      </c>
      <c r="H365" t="s">
        <v>127</v>
      </c>
      <c r="I365" s="2">
        <v>43168</v>
      </c>
      <c r="J365" t="s">
        <v>221</v>
      </c>
      <c r="K365" t="s">
        <v>34</v>
      </c>
      <c r="L365" t="s">
        <v>35</v>
      </c>
      <c r="M365" t="s">
        <v>36</v>
      </c>
      <c r="N365" t="s">
        <v>37</v>
      </c>
      <c r="O365" t="s">
        <v>38</v>
      </c>
      <c r="P365" t="s">
        <v>39</v>
      </c>
      <c r="Q365">
        <v>501</v>
      </c>
      <c r="R365" t="s">
        <v>40</v>
      </c>
      <c r="S365" t="s">
        <v>41</v>
      </c>
      <c r="T365" t="s">
        <v>37</v>
      </c>
      <c r="U365" t="str">
        <f t="shared" si="47"/>
        <v>09</v>
      </c>
      <c r="V365" t="s">
        <v>220</v>
      </c>
      <c r="W365" t="str">
        <f t="shared" si="48"/>
        <v>E5982</v>
      </c>
      <c r="X365" t="s">
        <v>220</v>
      </c>
      <c r="Y365" t="s">
        <v>44</v>
      </c>
      <c r="Z365" t="s">
        <v>45</v>
      </c>
      <c r="AA365" t="s">
        <v>46</v>
      </c>
      <c r="AB365">
        <v>0</v>
      </c>
      <c r="AC365">
        <v>0</v>
      </c>
      <c r="AD365">
        <v>1483.9</v>
      </c>
      <c r="AE365">
        <v>0</v>
      </c>
    </row>
    <row r="366" spans="1:31" x14ac:dyDescent="0.25">
      <c r="A366" t="str">
        <f t="shared" si="45"/>
        <v>18</v>
      </c>
      <c r="B366" t="str">
        <f>"09"</f>
        <v>09</v>
      </c>
      <c r="C366" s="1">
        <v>43174.908333333333</v>
      </c>
      <c r="D366" t="str">
        <f t="shared" si="46"/>
        <v>9</v>
      </c>
      <c r="E366" t="s">
        <v>175</v>
      </c>
      <c r="H366" t="s">
        <v>129</v>
      </c>
      <c r="I366" s="2">
        <v>43182</v>
      </c>
      <c r="J366" t="s">
        <v>221</v>
      </c>
      <c r="K366" t="s">
        <v>34</v>
      </c>
      <c r="L366" t="s">
        <v>35</v>
      </c>
      <c r="M366" t="s">
        <v>36</v>
      </c>
      <c r="N366" t="s">
        <v>37</v>
      </c>
      <c r="O366" t="s">
        <v>38</v>
      </c>
      <c r="P366" t="s">
        <v>39</v>
      </c>
      <c r="Q366">
        <v>501</v>
      </c>
      <c r="R366" t="s">
        <v>40</v>
      </c>
      <c r="S366" t="s">
        <v>41</v>
      </c>
      <c r="T366" t="s">
        <v>37</v>
      </c>
      <c r="U366" t="str">
        <f t="shared" si="47"/>
        <v>09</v>
      </c>
      <c r="V366" t="s">
        <v>220</v>
      </c>
      <c r="W366" t="str">
        <f t="shared" si="48"/>
        <v>E5982</v>
      </c>
      <c r="X366" t="s">
        <v>220</v>
      </c>
      <c r="Y366" t="s">
        <v>44</v>
      </c>
      <c r="Z366" t="s">
        <v>45</v>
      </c>
      <c r="AA366" t="s">
        <v>46</v>
      </c>
      <c r="AB366">
        <v>0</v>
      </c>
      <c r="AC366">
        <v>0</v>
      </c>
      <c r="AD366">
        <v>1483.9</v>
      </c>
      <c r="AE366">
        <v>0</v>
      </c>
    </row>
    <row r="367" spans="1:31" x14ac:dyDescent="0.25">
      <c r="A367" t="str">
        <f t="shared" si="45"/>
        <v>18</v>
      </c>
      <c r="B367" t="str">
        <f>"09"</f>
        <v>09</v>
      </c>
      <c r="C367" s="1">
        <v>43174.911585648151</v>
      </c>
      <c r="D367" t="str">
        <f t="shared" si="46"/>
        <v>9</v>
      </c>
      <c r="E367" t="s">
        <v>128</v>
      </c>
      <c r="H367" t="s">
        <v>129</v>
      </c>
      <c r="I367" s="2">
        <v>43182</v>
      </c>
      <c r="J367" t="s">
        <v>221</v>
      </c>
      <c r="K367" t="s">
        <v>34</v>
      </c>
      <c r="L367" t="s">
        <v>35</v>
      </c>
      <c r="M367" t="s">
        <v>36</v>
      </c>
      <c r="N367" t="s">
        <v>37</v>
      </c>
      <c r="O367" t="s">
        <v>38</v>
      </c>
      <c r="P367" t="s">
        <v>39</v>
      </c>
      <c r="Q367">
        <v>501</v>
      </c>
      <c r="R367" t="s">
        <v>40</v>
      </c>
      <c r="S367" t="s">
        <v>41</v>
      </c>
      <c r="T367" t="s">
        <v>37</v>
      </c>
      <c r="U367" t="str">
        <f t="shared" si="47"/>
        <v>09</v>
      </c>
      <c r="V367" t="s">
        <v>220</v>
      </c>
      <c r="W367" t="str">
        <f t="shared" si="48"/>
        <v>E5982</v>
      </c>
      <c r="X367" t="s">
        <v>220</v>
      </c>
      <c r="Y367" t="s">
        <v>44</v>
      </c>
      <c r="Z367" t="s">
        <v>45</v>
      </c>
      <c r="AA367" t="s">
        <v>46</v>
      </c>
      <c r="AB367">
        <v>0</v>
      </c>
      <c r="AC367">
        <v>0</v>
      </c>
      <c r="AD367">
        <v>35.619999999999997</v>
      </c>
      <c r="AE367">
        <v>0</v>
      </c>
    </row>
    <row r="368" spans="1:31" x14ac:dyDescent="0.25">
      <c r="A368" t="str">
        <f t="shared" si="45"/>
        <v>18</v>
      </c>
      <c r="B368" t="str">
        <f>"11"</f>
        <v>11</v>
      </c>
      <c r="C368" s="1">
        <v>43216.910127314812</v>
      </c>
      <c r="D368" t="str">
        <f t="shared" si="46"/>
        <v>9</v>
      </c>
      <c r="E368" t="s">
        <v>130</v>
      </c>
      <c r="H368" t="s">
        <v>131</v>
      </c>
      <c r="I368" s="2">
        <v>43224</v>
      </c>
      <c r="J368" t="s">
        <v>221</v>
      </c>
      <c r="K368" t="s">
        <v>34</v>
      </c>
      <c r="L368" t="s">
        <v>35</v>
      </c>
      <c r="M368" t="s">
        <v>36</v>
      </c>
      <c r="N368" t="s">
        <v>37</v>
      </c>
      <c r="O368" t="s">
        <v>38</v>
      </c>
      <c r="P368" t="s">
        <v>39</v>
      </c>
      <c r="Q368">
        <v>501</v>
      </c>
      <c r="R368" t="s">
        <v>40</v>
      </c>
      <c r="S368" t="s">
        <v>41</v>
      </c>
      <c r="T368" t="s">
        <v>37</v>
      </c>
      <c r="U368" t="str">
        <f t="shared" si="47"/>
        <v>09</v>
      </c>
      <c r="V368" t="s">
        <v>220</v>
      </c>
      <c r="W368" t="str">
        <f t="shared" si="48"/>
        <v>E5982</v>
      </c>
      <c r="X368" t="s">
        <v>220</v>
      </c>
      <c r="Y368" t="s">
        <v>44</v>
      </c>
      <c r="Z368" t="s">
        <v>45</v>
      </c>
      <c r="AA368" t="s">
        <v>46</v>
      </c>
      <c r="AB368">
        <v>0</v>
      </c>
      <c r="AC368">
        <v>0</v>
      </c>
      <c r="AD368">
        <v>26.67</v>
      </c>
      <c r="AE368">
        <v>0</v>
      </c>
    </row>
    <row r="369" spans="1:31" x14ac:dyDescent="0.25">
      <c r="A369" t="str">
        <f t="shared" si="45"/>
        <v>18</v>
      </c>
      <c r="B369" t="str">
        <f>"11"</f>
        <v>11</v>
      </c>
      <c r="C369" s="1">
        <v>43216.906956018516</v>
      </c>
      <c r="D369" t="str">
        <f t="shared" si="46"/>
        <v>9</v>
      </c>
      <c r="E369" t="s">
        <v>177</v>
      </c>
      <c r="H369" t="s">
        <v>131</v>
      </c>
      <c r="I369" s="2">
        <v>43224</v>
      </c>
      <c r="J369" t="s">
        <v>221</v>
      </c>
      <c r="K369" t="s">
        <v>34</v>
      </c>
      <c r="L369" t="s">
        <v>35</v>
      </c>
      <c r="M369" t="s">
        <v>36</v>
      </c>
      <c r="N369" t="s">
        <v>37</v>
      </c>
      <c r="O369" t="s">
        <v>38</v>
      </c>
      <c r="P369" t="s">
        <v>39</v>
      </c>
      <c r="Q369">
        <v>501</v>
      </c>
      <c r="R369" t="s">
        <v>40</v>
      </c>
      <c r="S369" t="s">
        <v>41</v>
      </c>
      <c r="T369" t="s">
        <v>37</v>
      </c>
      <c r="U369" t="str">
        <f t="shared" si="47"/>
        <v>09</v>
      </c>
      <c r="V369" t="s">
        <v>220</v>
      </c>
      <c r="W369" t="str">
        <f t="shared" si="48"/>
        <v>E5982</v>
      </c>
      <c r="X369" t="s">
        <v>220</v>
      </c>
      <c r="Y369" t="s">
        <v>44</v>
      </c>
      <c r="Z369" t="s">
        <v>45</v>
      </c>
      <c r="AA369" t="s">
        <v>46</v>
      </c>
      <c r="AB369">
        <v>0</v>
      </c>
      <c r="AC369">
        <v>0</v>
      </c>
      <c r="AD369">
        <v>1111.31</v>
      </c>
      <c r="AE369">
        <v>0</v>
      </c>
    </row>
    <row r="370" spans="1:31" x14ac:dyDescent="0.25">
      <c r="A370" t="str">
        <f t="shared" si="45"/>
        <v>18</v>
      </c>
      <c r="B370" t="str">
        <f>"10"</f>
        <v>10</v>
      </c>
      <c r="C370" s="1">
        <v>43188.909155092595</v>
      </c>
      <c r="D370" t="str">
        <f t="shared" si="46"/>
        <v>9</v>
      </c>
      <c r="E370" t="s">
        <v>132</v>
      </c>
      <c r="H370" t="s">
        <v>133</v>
      </c>
      <c r="I370" s="2">
        <v>43196</v>
      </c>
      <c r="J370" t="s">
        <v>221</v>
      </c>
      <c r="K370" t="s">
        <v>34</v>
      </c>
      <c r="L370" t="s">
        <v>35</v>
      </c>
      <c r="M370" t="s">
        <v>36</v>
      </c>
      <c r="N370" t="s">
        <v>37</v>
      </c>
      <c r="O370" t="s">
        <v>38</v>
      </c>
      <c r="P370" t="s">
        <v>39</v>
      </c>
      <c r="Q370">
        <v>501</v>
      </c>
      <c r="R370" t="s">
        <v>40</v>
      </c>
      <c r="S370" t="s">
        <v>41</v>
      </c>
      <c r="T370" t="s">
        <v>37</v>
      </c>
      <c r="U370" t="str">
        <f t="shared" si="47"/>
        <v>09</v>
      </c>
      <c r="V370" t="s">
        <v>220</v>
      </c>
      <c r="W370" t="str">
        <f t="shared" si="48"/>
        <v>E5982</v>
      </c>
      <c r="X370" t="s">
        <v>220</v>
      </c>
      <c r="Y370" t="s">
        <v>44</v>
      </c>
      <c r="Z370" t="s">
        <v>45</v>
      </c>
      <c r="AA370" t="s">
        <v>46</v>
      </c>
      <c r="AB370">
        <v>0</v>
      </c>
      <c r="AC370">
        <v>0</v>
      </c>
      <c r="AD370">
        <v>35.619999999999997</v>
      </c>
      <c r="AE370">
        <v>0</v>
      </c>
    </row>
    <row r="371" spans="1:31" x14ac:dyDescent="0.25">
      <c r="A371" t="str">
        <f t="shared" si="45"/>
        <v>18</v>
      </c>
      <c r="B371" t="str">
        <f>"10"</f>
        <v>10</v>
      </c>
      <c r="C371" s="1">
        <v>43188.906307870369</v>
      </c>
      <c r="D371" t="str">
        <f t="shared" si="46"/>
        <v>9</v>
      </c>
      <c r="E371" t="s">
        <v>179</v>
      </c>
      <c r="H371" t="s">
        <v>133</v>
      </c>
      <c r="I371" s="2">
        <v>43196</v>
      </c>
      <c r="J371" t="s">
        <v>221</v>
      </c>
      <c r="K371" t="s">
        <v>34</v>
      </c>
      <c r="L371" t="s">
        <v>35</v>
      </c>
      <c r="M371" t="s">
        <v>36</v>
      </c>
      <c r="N371" t="s">
        <v>37</v>
      </c>
      <c r="O371" t="s">
        <v>38</v>
      </c>
      <c r="P371" t="s">
        <v>39</v>
      </c>
      <c r="Q371">
        <v>501</v>
      </c>
      <c r="R371" t="s">
        <v>40</v>
      </c>
      <c r="S371" t="s">
        <v>41</v>
      </c>
      <c r="T371" t="s">
        <v>37</v>
      </c>
      <c r="U371" t="str">
        <f t="shared" si="47"/>
        <v>09</v>
      </c>
      <c r="V371" t="s">
        <v>220</v>
      </c>
      <c r="W371" t="str">
        <f t="shared" si="48"/>
        <v>E5982</v>
      </c>
      <c r="X371" t="s">
        <v>220</v>
      </c>
      <c r="Y371" t="s">
        <v>44</v>
      </c>
      <c r="Z371" t="s">
        <v>45</v>
      </c>
      <c r="AA371" t="s">
        <v>46</v>
      </c>
      <c r="AB371">
        <v>0</v>
      </c>
      <c r="AC371">
        <v>0</v>
      </c>
      <c r="AD371">
        <v>1483.9</v>
      </c>
      <c r="AE37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Pivot</vt:lpstr>
      <vt:lpstr>Transaction Detail Report_20180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Kenwyn (kenwynr@uidaho.edu)</dc:creator>
  <cp:lastModifiedBy>Bilderback, Ann-Marie (abilderback@uidaho.edu)</cp:lastModifiedBy>
  <dcterms:created xsi:type="dcterms:W3CDTF">2018-05-04T17:34:11Z</dcterms:created>
  <dcterms:modified xsi:type="dcterms:W3CDTF">2018-05-07T21:30:44Z</dcterms:modified>
</cp:coreProperties>
</file>