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URO\OSP\+DGA Roundtable\2019\"/>
    </mc:Choice>
  </mc:AlternateContent>
  <bookViews>
    <workbookView xWindow="0" yWindow="0" windowWidth="32496" windowHeight="16272" tabRatio="762"/>
  </bookViews>
  <sheets>
    <sheet name="Master Dates List" sheetId="2" r:id="rId1"/>
    <sheet name="OSP Cost Share Allocation" sheetId="7" r:id="rId2"/>
    <sheet name="Grant Code - PI Name (Master)" sheetId="1" r:id="rId3"/>
    <sheet name="EPAF Template (Master)" sheetId="5" r:id="rId4"/>
    <sheet name="Fringe Data (Do NOT Delete)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" i="5" l="1"/>
  <c r="G25" i="7" l="1"/>
  <c r="G26" i="7" s="1"/>
  <c r="C25" i="7"/>
  <c r="C26" i="7" s="1"/>
  <c r="C13" i="7"/>
  <c r="G12" i="7"/>
  <c r="G13" i="7" s="1"/>
  <c r="C12" i="7"/>
  <c r="C32" i="7" l="1"/>
  <c r="C33" i="7" s="1"/>
  <c r="B12" i="2" l="1"/>
  <c r="W36" i="5"/>
  <c r="P36" i="5"/>
  <c r="E36" i="5"/>
  <c r="G36" i="5" s="1"/>
  <c r="W35" i="5"/>
  <c r="P35" i="5"/>
  <c r="E35" i="5"/>
  <c r="G35" i="5" s="1"/>
  <c r="W34" i="5"/>
  <c r="P34" i="5"/>
  <c r="E34" i="5"/>
  <c r="G34" i="5" s="1"/>
  <c r="W33" i="5"/>
  <c r="N33" i="5" s="1"/>
  <c r="O33" i="5" s="1"/>
  <c r="Q33" i="5" s="1"/>
  <c r="P33" i="5"/>
  <c r="G33" i="5"/>
  <c r="E33" i="5"/>
  <c r="W32" i="5"/>
  <c r="N32" i="5" s="1"/>
  <c r="P32" i="5"/>
  <c r="E32" i="5"/>
  <c r="G32" i="5" s="1"/>
  <c r="W31" i="5"/>
  <c r="N31" i="5" s="1"/>
  <c r="O31" i="5" s="1"/>
  <c r="Q31" i="5" s="1"/>
  <c r="P31" i="5"/>
  <c r="G31" i="5"/>
  <c r="E31" i="5"/>
  <c r="W30" i="5"/>
  <c r="P30" i="5"/>
  <c r="G30" i="5"/>
  <c r="E30" i="5"/>
  <c r="W29" i="5"/>
  <c r="P29" i="5"/>
  <c r="E29" i="5"/>
  <c r="G29" i="5" s="1"/>
  <c r="W28" i="5"/>
  <c r="P28" i="5"/>
  <c r="E28" i="5"/>
  <c r="G28" i="5" s="1"/>
  <c r="W27" i="5"/>
  <c r="P27" i="5"/>
  <c r="E27" i="5"/>
  <c r="G27" i="5" s="1"/>
  <c r="W26" i="5"/>
  <c r="P26" i="5"/>
  <c r="E26" i="5"/>
  <c r="G26" i="5" s="1"/>
  <c r="W25" i="5"/>
  <c r="N25" i="5" s="1"/>
  <c r="O25" i="5" s="1"/>
  <c r="Q25" i="5" s="1"/>
  <c r="P25" i="5"/>
  <c r="G25" i="5"/>
  <c r="E25" i="5"/>
  <c r="W24" i="5"/>
  <c r="N24" i="5" s="1"/>
  <c r="O24" i="5" s="1"/>
  <c r="Q24" i="5" s="1"/>
  <c r="P24" i="5"/>
  <c r="G24" i="5"/>
  <c r="E24" i="5"/>
  <c r="W23" i="5"/>
  <c r="P23" i="5"/>
  <c r="E23" i="5"/>
  <c r="G23" i="5" s="1"/>
  <c r="W22" i="5"/>
  <c r="P22" i="5"/>
  <c r="G22" i="5"/>
  <c r="N22" i="5" s="1"/>
  <c r="E22" i="5"/>
  <c r="W21" i="5"/>
  <c r="P21" i="5"/>
  <c r="E21" i="5"/>
  <c r="G21" i="5" s="1"/>
  <c r="W20" i="5"/>
  <c r="P20" i="5"/>
  <c r="E20" i="5"/>
  <c r="G20" i="5" s="1"/>
  <c r="W19" i="5"/>
  <c r="N19" i="5" s="1"/>
  <c r="P19" i="5"/>
  <c r="E19" i="5"/>
  <c r="G19" i="5" s="1"/>
  <c r="W18" i="5"/>
  <c r="P18" i="5"/>
  <c r="E18" i="5"/>
  <c r="G18" i="5" s="1"/>
  <c r="W17" i="5"/>
  <c r="N17" i="5" s="1"/>
  <c r="O17" i="5" s="1"/>
  <c r="P17" i="5"/>
  <c r="G17" i="5"/>
  <c r="E17" i="5"/>
  <c r="W16" i="5"/>
  <c r="N16" i="5" s="1"/>
  <c r="O16" i="5" s="1"/>
  <c r="Q16" i="5" s="1"/>
  <c r="P16" i="5"/>
  <c r="G16" i="5"/>
  <c r="E16" i="5"/>
  <c r="W15" i="5"/>
  <c r="P15" i="5"/>
  <c r="E15" i="5"/>
  <c r="G15" i="5" s="1"/>
  <c r="W14" i="5"/>
  <c r="P14" i="5"/>
  <c r="G14" i="5"/>
  <c r="E14" i="5"/>
  <c r="W13" i="5"/>
  <c r="P13" i="5"/>
  <c r="E13" i="5"/>
  <c r="G13" i="5" s="1"/>
  <c r="W12" i="5"/>
  <c r="P12" i="5"/>
  <c r="E12" i="5"/>
  <c r="G12" i="5" s="1"/>
  <c r="W11" i="5"/>
  <c r="P11" i="5"/>
  <c r="E11" i="5"/>
  <c r="G11" i="5" s="1"/>
  <c r="W10" i="5"/>
  <c r="N10" i="5" s="1"/>
  <c r="P10" i="5"/>
  <c r="E10" i="5"/>
  <c r="G10" i="5" s="1"/>
  <c r="W9" i="5"/>
  <c r="E9" i="5"/>
  <c r="G9" i="5" s="1"/>
  <c r="W8" i="5"/>
  <c r="E8" i="5"/>
  <c r="G8" i="5" s="1"/>
  <c r="W7" i="5"/>
  <c r="E7" i="5"/>
  <c r="G7" i="5" s="1"/>
  <c r="N8" i="5" l="1"/>
  <c r="O8" i="5" s="1"/>
  <c r="Q17" i="5"/>
  <c r="N20" i="5"/>
  <c r="O20" i="5" s="1"/>
  <c r="Q20" i="5" s="1"/>
  <c r="N23" i="5"/>
  <c r="O23" i="5" s="1"/>
  <c r="Q23" i="5" s="1"/>
  <c r="N27" i="5"/>
  <c r="O27" i="5" s="1"/>
  <c r="Q27" i="5" s="1"/>
  <c r="O32" i="5"/>
  <c r="Q32" i="5" s="1"/>
  <c r="N21" i="5"/>
  <c r="O21" i="5"/>
  <c r="Q21" i="5" s="1"/>
  <c r="N28" i="5"/>
  <c r="O28" i="5" s="1"/>
  <c r="Q28" i="5" s="1"/>
  <c r="N34" i="5"/>
  <c r="O34" i="5" s="1"/>
  <c r="Q34" i="5" s="1"/>
  <c r="N13" i="5"/>
  <c r="O13" i="5" s="1"/>
  <c r="Q13" i="5" s="1"/>
  <c r="N11" i="5"/>
  <c r="O11" i="5" s="1"/>
  <c r="Q11" i="5" s="1"/>
  <c r="N18" i="5"/>
  <c r="O18" i="5" s="1"/>
  <c r="Q18" i="5" s="1"/>
  <c r="O35" i="5"/>
  <c r="Q35" i="5" s="1"/>
  <c r="O12" i="5"/>
  <c r="Q12" i="5" s="1"/>
  <c r="N12" i="5"/>
  <c r="O19" i="5"/>
  <c r="Q19" i="5" s="1"/>
  <c r="N7" i="5"/>
  <c r="O7" i="5" s="1"/>
  <c r="N9" i="5"/>
  <c r="O9" i="5" s="1"/>
  <c r="N29" i="5"/>
  <c r="O29" i="5" s="1"/>
  <c r="Q29" i="5" s="1"/>
  <c r="N35" i="5"/>
  <c r="O10" i="5"/>
  <c r="Q10" i="5" s="1"/>
  <c r="O15" i="5"/>
  <c r="Q15" i="5" s="1"/>
  <c r="N15" i="5"/>
  <c r="N26" i="5"/>
  <c r="O26" i="5" s="1"/>
  <c r="Q26" i="5" s="1"/>
  <c r="N36" i="5"/>
  <c r="O36" i="5" s="1"/>
  <c r="Q36" i="5" s="1"/>
  <c r="N14" i="5"/>
  <c r="O14" i="5" s="1"/>
  <c r="Q14" i="5" s="1"/>
  <c r="N30" i="5"/>
  <c r="O30" i="5" s="1"/>
  <c r="Q30" i="5" s="1"/>
  <c r="O22" i="5"/>
  <c r="Q22" i="5" s="1"/>
  <c r="P9" i="5" l="1"/>
  <c r="Q9" i="5" s="1"/>
  <c r="P8" i="5"/>
  <c r="Q8" i="5" s="1"/>
  <c r="Q7" i="5"/>
  <c r="B25" i="2" l="1"/>
  <c r="C19" i="2"/>
  <c r="D19" i="2" s="1"/>
  <c r="C22" i="2"/>
  <c r="D22" i="2" s="1"/>
  <c r="C9" i="2"/>
  <c r="D9" i="2" s="1"/>
  <c r="C7" i="2"/>
  <c r="D7" i="2" s="1"/>
  <c r="C6" i="2"/>
  <c r="D6" i="2" s="1"/>
  <c r="F17" i="1"/>
  <c r="F18" i="1" s="1"/>
  <c r="F19" i="1" s="1"/>
  <c r="B23" i="1"/>
  <c r="C19" i="1" s="1"/>
  <c r="D19" i="1" s="1"/>
  <c r="C17" i="1"/>
  <c r="D17" i="1" s="1"/>
  <c r="C8" i="2" l="1"/>
  <c r="D8" i="2" s="1"/>
  <c r="C20" i="2"/>
  <c r="D20" i="2" s="1"/>
  <c r="C21" i="2"/>
  <c r="D21" i="2" s="1"/>
  <c r="C18" i="2"/>
  <c r="D18" i="2" s="1"/>
  <c r="C18" i="1"/>
  <c r="D18" i="1" s="1"/>
</calcChain>
</file>

<file path=xl/sharedStrings.xml><?xml version="1.0" encoding="utf-8"?>
<sst xmlns="http://schemas.openxmlformats.org/spreadsheetml/2006/main" count="182" uniqueCount="96">
  <si>
    <t>Start Date</t>
  </si>
  <si>
    <t>End Date</t>
  </si>
  <si>
    <t>Fund</t>
  </si>
  <si>
    <t>Total Cost Share Remaining</t>
  </si>
  <si>
    <t># AY Weeks</t>
  </si>
  <si>
    <t>% of Weeks</t>
  </si>
  <si>
    <t>$ Amount</t>
  </si>
  <si>
    <t>Posted $</t>
  </si>
  <si>
    <t>Remaining $</t>
  </si>
  <si>
    <t>% Effort</t>
  </si>
  <si>
    <t>8/12/18-5/11/19</t>
  </si>
  <si>
    <t>8/11/19-5/16/20</t>
  </si>
  <si>
    <t>8/10/20-5/14/21</t>
  </si>
  <si>
    <t>Return Home</t>
  </si>
  <si>
    <t>Grant Code</t>
  </si>
  <si>
    <t>Proposal #</t>
  </si>
  <si>
    <t>Cost Share Index#</t>
  </si>
  <si>
    <t>Old Budget#</t>
  </si>
  <si>
    <t>Fund Code</t>
  </si>
  <si>
    <t>Old Fund Code</t>
  </si>
  <si>
    <t>PI Name</t>
  </si>
  <si>
    <t>Title</t>
  </si>
  <si>
    <t>This is the salary and fringe usually</t>
  </si>
  <si>
    <t>ACADEMIC</t>
  </si>
  <si>
    <t>8/9/21-5/13/22</t>
  </si>
  <si>
    <t>FISCAL</t>
  </si>
  <si>
    <t>7/1/18-6/29/19</t>
  </si>
  <si>
    <t>6/30/19-6/27/20</t>
  </si>
  <si>
    <t>6/28/20-6/26/21</t>
  </si>
  <si>
    <t>6/27/21-6/25/22</t>
  </si>
  <si>
    <t>6/26/22-6/24/23</t>
  </si>
  <si>
    <t>Legend</t>
  </si>
  <si>
    <t>Third-Party Only</t>
  </si>
  <si>
    <t>Completed</t>
  </si>
  <si>
    <t>Problem</t>
  </si>
  <si>
    <t>Scratchpad</t>
  </si>
  <si>
    <t>Target Totals</t>
  </si>
  <si>
    <t>Faculty/Staff Name</t>
  </si>
  <si>
    <t>Type</t>
  </si>
  <si>
    <t>V#</t>
  </si>
  <si>
    <t>Annual Salary</t>
  </si>
  <si>
    <t>Per Pay</t>
  </si>
  <si>
    <t>Total Pays Available</t>
  </si>
  <si>
    <r>
      <t xml:space="preserve">Total Available </t>
    </r>
    <r>
      <rPr>
        <sz val="11"/>
        <color rgb="FFFF0000"/>
        <rFont val="Calibri"/>
        <family val="2"/>
        <scheme val="minor"/>
      </rPr>
      <t/>
    </r>
  </si>
  <si>
    <t>From Index #</t>
  </si>
  <si>
    <t>To Index #</t>
  </si>
  <si>
    <t>EPAF %</t>
  </si>
  <si>
    <t>EPAF Total $ Amount</t>
  </si>
  <si>
    <t>Fringe</t>
  </si>
  <si>
    <t xml:space="preserve">Total $ Amt.  </t>
  </si>
  <si>
    <t>EPAF #</t>
  </si>
  <si>
    <t>EPAF Date</t>
  </si>
  <si>
    <t>Activity Code</t>
  </si>
  <si>
    <t>Salary and Fringe</t>
  </si>
  <si>
    <t>Salary Only</t>
  </si>
  <si>
    <t>Example</t>
  </si>
  <si>
    <t>Student</t>
  </si>
  <si>
    <t>V01234567</t>
  </si>
  <si>
    <t>639XXX</t>
  </si>
  <si>
    <t>639YYY</t>
  </si>
  <si>
    <t>Select</t>
  </si>
  <si>
    <t>Password for this tab is:</t>
  </si>
  <si>
    <t>costshare</t>
  </si>
  <si>
    <t>FY Faculty</t>
  </si>
  <si>
    <t>AY Faculty</t>
  </si>
  <si>
    <t>Staff Benefits</t>
  </si>
  <si>
    <t>IH Benefits</t>
  </si>
  <si>
    <t>IH Non-Benefits</t>
  </si>
  <si>
    <t>Fringe Rates</t>
  </si>
  <si>
    <t>FY19</t>
  </si>
  <si>
    <t>fringe</t>
  </si>
  <si>
    <t>F&amp;A  on cost share</t>
  </si>
  <si>
    <t>Waived F&amp;A as cost share</t>
  </si>
  <si>
    <t>ORG</t>
  </si>
  <si>
    <t>Index</t>
  </si>
  <si>
    <t>Providing Index</t>
  </si>
  <si>
    <t>Salary - 10</t>
  </si>
  <si>
    <t>Fringe - 11</t>
  </si>
  <si>
    <t>Travel - 20</t>
  </si>
  <si>
    <t>OE -30</t>
  </si>
  <si>
    <t>Indirect - 60</t>
  </si>
  <si>
    <t>Total Index</t>
  </si>
  <si>
    <t xml:space="preserve">Total Index </t>
  </si>
  <si>
    <t>Third Party Cost Share</t>
  </si>
  <si>
    <t xml:space="preserve">Third party source(s): </t>
  </si>
  <si>
    <t>Waived Overhead</t>
  </si>
  <si>
    <t>Total UI Cost Share</t>
  </si>
  <si>
    <t>Total Cost Share</t>
  </si>
  <si>
    <t xml:space="preserve">*Note: insert rows for equipment and capital equipment, but modify formula for F&amp;A calculations if needed. </t>
  </si>
  <si>
    <t>EPAF Start PP</t>
  </si>
  <si>
    <t>EPAF End PP</t>
  </si>
  <si>
    <t>Effort Period</t>
  </si>
  <si>
    <t>Total Effort AY Weeks</t>
  </si>
  <si>
    <t>Grant Index#</t>
  </si>
  <si>
    <t>DO NOT CHANGE - THESE ARE DRIVING THE DROP DOWN MENU.</t>
  </si>
  <si>
    <t>Fringe rates will need to be updated each fiscal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</si>
</sst>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10" fontId="0" fillId="0" borderId="0" xfId="3" applyNumberFormat="1" applyFont="1"/>
    <xf numFmtId="43" fontId="0" fillId="0" borderId="0" xfId="1" applyFont="1"/>
    <xf numFmtId="0" fontId="0" fillId="0" borderId="0" xfId="0" applyAlignment="1">
      <alignment horizontal="center"/>
    </xf>
    <xf numFmtId="10" fontId="0" fillId="0" borderId="0" xfId="3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0" applyNumberFormat="1"/>
    <xf numFmtId="16" fontId="0" fillId="0" borderId="0" xfId="0" applyNumberFormat="1"/>
    <xf numFmtId="0" fontId="4" fillId="0" borderId="0" xfId="4"/>
    <xf numFmtId="43" fontId="0" fillId="2" borderId="0" xfId="1" applyFont="1" applyFill="1"/>
    <xf numFmtId="0" fontId="0" fillId="0" borderId="2" xfId="0" applyBorder="1"/>
    <xf numFmtId="0" fontId="0" fillId="2" borderId="3" xfId="0" applyFill="1" applyBorder="1"/>
    <xf numFmtId="10" fontId="0" fillId="0" borderId="2" xfId="3" applyNumberFormat="1" applyFont="1" applyBorder="1"/>
    <xf numFmtId="43" fontId="0" fillId="2" borderId="3" xfId="1" applyFont="1" applyFill="1" applyBorder="1"/>
    <xf numFmtId="43" fontId="0" fillId="0" borderId="2" xfId="1" applyFont="1" applyBorder="1"/>
    <xf numFmtId="43" fontId="0" fillId="0" borderId="4" xfId="1" applyFont="1" applyBorder="1"/>
    <xf numFmtId="10" fontId="0" fillId="0" borderId="0" xfId="3" applyNumberFormat="1" applyFont="1" applyBorder="1"/>
    <xf numFmtId="0" fontId="0" fillId="0" borderId="0" xfId="0" applyBorder="1"/>
    <xf numFmtId="43" fontId="0" fillId="0" borderId="0" xfId="1" applyFont="1" applyBorder="1"/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Fill="1"/>
    <xf numFmtId="43" fontId="0" fillId="0" borderId="2" xfId="1" applyFont="1" applyFill="1" applyBorder="1"/>
    <xf numFmtId="14" fontId="0" fillId="2" borderId="0" xfId="0" applyNumberFormat="1" applyFill="1"/>
    <xf numFmtId="14" fontId="0" fillId="2" borderId="0" xfId="1" applyNumberFormat="1" applyFont="1" applyFill="1"/>
    <xf numFmtId="43" fontId="0" fillId="3" borderId="0" xfId="1" applyFont="1" applyFill="1"/>
    <xf numFmtId="0" fontId="0" fillId="3" borderId="0" xfId="0" applyFill="1"/>
    <xf numFmtId="0" fontId="0" fillId="4" borderId="0" xfId="0" applyFill="1"/>
    <xf numFmtId="10" fontId="0" fillId="4" borderId="0" xfId="3" applyNumberFormat="1" applyFont="1" applyFill="1"/>
    <xf numFmtId="43" fontId="0" fillId="4" borderId="0" xfId="1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14" fontId="0" fillId="0" borderId="0" xfId="0" applyNumberFormat="1" applyBorder="1"/>
    <xf numFmtId="14" fontId="0" fillId="0" borderId="0" xfId="1" applyNumberFormat="1" applyFont="1" applyBorder="1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43" fontId="0" fillId="0" borderId="0" xfId="1" applyFont="1" applyBorder="1" applyProtection="1">
      <protection locked="0"/>
    </xf>
    <xf numFmtId="43" fontId="0" fillId="0" borderId="0" xfId="1" applyFont="1" applyAlignment="1" applyProtection="1"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43" fontId="0" fillId="0" borderId="1" xfId="1" applyFont="1" applyFill="1" applyBorder="1" applyAlignment="1" applyProtection="1">
      <alignment horizontal="center" wrapText="1"/>
      <protection locked="0"/>
    </xf>
    <xf numFmtId="14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43" fontId="6" fillId="8" borderId="1" xfId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/>
    <xf numFmtId="43" fontId="0" fillId="2" borderId="1" xfId="1" applyFont="1" applyFill="1" applyBorder="1" applyProtection="1"/>
    <xf numFmtId="164" fontId="0" fillId="2" borderId="1" xfId="1" applyNumberFormat="1" applyFont="1" applyFill="1" applyBorder="1" applyProtection="1"/>
    <xf numFmtId="0" fontId="0" fillId="2" borderId="1" xfId="0" applyFill="1" applyBorder="1" applyAlignment="1" applyProtection="1">
      <alignment horizontal="center"/>
    </xf>
    <xf numFmtId="14" fontId="0" fillId="2" borderId="1" xfId="0" applyNumberFormat="1" applyFill="1" applyBorder="1" applyProtection="1"/>
    <xf numFmtId="10" fontId="0" fillId="2" borderId="1" xfId="3" applyNumberFormat="1" applyFont="1" applyFill="1" applyBorder="1" applyProtection="1"/>
    <xf numFmtId="0" fontId="0" fillId="2" borderId="1" xfId="1" applyNumberFormat="1" applyFont="1" applyFill="1" applyBorder="1" applyProtection="1"/>
    <xf numFmtId="14" fontId="0" fillId="2" borderId="1" xfId="1" applyNumberFormat="1" applyFont="1" applyFill="1" applyBorder="1" applyProtection="1"/>
    <xf numFmtId="43" fontId="0" fillId="2" borderId="1" xfId="1" applyNumberFormat="1" applyFont="1" applyFill="1" applyBorder="1" applyProtection="1"/>
    <xf numFmtId="43" fontId="0" fillId="9" borderId="0" xfId="1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43" fontId="0" fillId="0" borderId="1" xfId="1" applyFont="1" applyFill="1" applyBorder="1" applyProtection="1">
      <protection locked="0"/>
    </xf>
    <xf numFmtId="43" fontId="0" fillId="10" borderId="1" xfId="1" applyFont="1" applyFill="1" applyBorder="1" applyProtection="1"/>
    <xf numFmtId="164" fontId="0" fillId="0" borderId="1" xfId="1" applyNumberFormat="1" applyFon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0" fontId="0" fillId="10" borderId="1" xfId="3" applyNumberFormat="1" applyFont="1" applyFill="1" applyBorder="1" applyProtection="1"/>
    <xf numFmtId="0" fontId="0" fillId="0" borderId="1" xfId="1" applyNumberFormat="1" applyFont="1" applyFill="1" applyBorder="1" applyProtection="1">
      <protection locked="0"/>
    </xf>
    <xf numFmtId="14" fontId="0" fillId="0" borderId="1" xfId="1" applyNumberFormat="1" applyFont="1" applyFill="1" applyBorder="1" applyProtection="1">
      <protection locked="0"/>
    </xf>
    <xf numFmtId="43" fontId="0" fillId="0" borderId="1" xfId="1" applyNumberFormat="1" applyFont="1" applyBorder="1" applyProtection="1">
      <protection locked="0"/>
    </xf>
    <xf numFmtId="43" fontId="0" fillId="0" borderId="0" xfId="1" applyNumberFormat="1" applyFont="1" applyBorder="1" applyProtection="1">
      <protection locked="0"/>
    </xf>
    <xf numFmtId="43" fontId="0" fillId="8" borderId="1" xfId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3" fontId="0" fillId="0" borderId="1" xfId="1" applyNumberFormat="1" applyFont="1" applyFill="1" applyBorder="1" applyProtection="1">
      <protection locked="0"/>
    </xf>
    <xf numFmtId="43" fontId="0" fillId="0" borderId="0" xfId="1" applyNumberFormat="1" applyFont="1" applyFill="1" applyBorder="1" applyProtection="1">
      <protection locked="0"/>
    </xf>
    <xf numFmtId="0" fontId="0" fillId="0" borderId="0" xfId="1" applyNumberFormat="1" applyFont="1" applyFill="1" applyBorder="1" applyProtection="1">
      <protection locked="0"/>
    </xf>
    <xf numFmtId="0" fontId="0" fillId="0" borderId="0" xfId="0" applyProtection="1"/>
    <xf numFmtId="43" fontId="0" fillId="0" borderId="0" xfId="1" applyFont="1" applyProtection="1"/>
    <xf numFmtId="165" fontId="0" fillId="0" borderId="0" xfId="3" applyNumberFormat="1" applyFont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7" xfId="0" applyFont="1" applyBorder="1"/>
    <xf numFmtId="0" fontId="0" fillId="0" borderId="8" xfId="0" applyBorder="1"/>
    <xf numFmtId="0" fontId="0" fillId="0" borderId="9" xfId="0" applyFill="1" applyBorder="1"/>
    <xf numFmtId="0" fontId="0" fillId="0" borderId="9" xfId="0" applyFont="1" applyBorder="1"/>
    <xf numFmtId="0" fontId="0" fillId="0" borderId="9" xfId="0" applyBorder="1"/>
    <xf numFmtId="166" fontId="0" fillId="0" borderId="9" xfId="1" applyNumberFormat="1" applyFont="1" applyBorder="1"/>
    <xf numFmtId="0" fontId="3" fillId="0" borderId="10" xfId="0" applyFont="1" applyBorder="1"/>
    <xf numFmtId="166" fontId="0" fillId="0" borderId="11" xfId="1" applyNumberFormat="1" applyFont="1" applyBorder="1"/>
    <xf numFmtId="44" fontId="0" fillId="0" borderId="0" xfId="2" applyFont="1"/>
    <xf numFmtId="166" fontId="0" fillId="0" borderId="0" xfId="1" applyNumberFormat="1" applyFont="1"/>
    <xf numFmtId="166" fontId="3" fillId="0" borderId="0" xfId="1" applyNumberFormat="1" applyFont="1"/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/>
      <protection locked="0"/>
    </xf>
    <xf numFmtId="0" fontId="0" fillId="11" borderId="0" xfId="0" applyFill="1" applyProtection="1"/>
    <xf numFmtId="0" fontId="0" fillId="11" borderId="0" xfId="0" applyFill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12" borderId="0" xfId="0" applyFill="1" applyProtection="1">
      <protection locked="0"/>
    </xf>
    <xf numFmtId="0" fontId="0" fillId="0" borderId="0" xfId="0" applyAlignment="1">
      <alignment horizontal="center" wrapText="1"/>
    </xf>
    <xf numFmtId="0" fontId="0" fillId="2" borderId="4" xfId="0" applyFill="1" applyBorder="1"/>
    <xf numFmtId="0" fontId="0" fillId="2" borderId="3" xfId="0" applyFill="1" applyBorder="1"/>
    <xf numFmtId="43" fontId="0" fillId="2" borderId="4" xfId="1" applyFont="1" applyFill="1" applyBorder="1" applyAlignment="1">
      <alignment horizontal="left"/>
    </xf>
    <xf numFmtId="43" fontId="0" fillId="2" borderId="3" xfId="1" applyFont="1" applyFill="1" applyBorder="1" applyAlignment="1">
      <alignment horizontal="left"/>
    </xf>
    <xf numFmtId="43" fontId="5" fillId="0" borderId="0" xfId="1" applyFont="1" applyBorder="1" applyAlignment="1" applyProtection="1">
      <alignment horizontal="center"/>
      <protection locked="0"/>
    </xf>
    <xf numFmtId="43" fontId="3" fillId="0" borderId="5" xfId="1" applyFont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hy%20Knock\Desktop\Cost%20Share\Cost%20Share%20EPAF%20Master%20Template%20For%20DGA%203.1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hare Master"/>
      <sheetName val="Fringe Data"/>
    </sheetNames>
    <sheetDataSet>
      <sheetData sheetId="0" refreshError="1"/>
      <sheetData sheetId="1" refreshError="1">
        <row r="13">
          <cell r="B13">
            <v>0.26500000000000001</v>
          </cell>
        </row>
        <row r="14">
          <cell r="B14">
            <v>0.26500000000000001</v>
          </cell>
        </row>
        <row r="15">
          <cell r="B15">
            <v>0.33100000000000002</v>
          </cell>
        </row>
        <row r="16">
          <cell r="B16">
            <v>0.33100000000000002</v>
          </cell>
        </row>
        <row r="17">
          <cell r="B17">
            <v>8.6999999999999994E-2</v>
          </cell>
        </row>
        <row r="18">
          <cell r="B18">
            <v>3.7999999999999999E-2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2"/>
  <sheetViews>
    <sheetView tabSelected="1" zoomScaleNormal="100" workbookViewId="0">
      <selection activeCell="B13" sqref="B13"/>
    </sheetView>
  </sheetViews>
  <sheetFormatPr defaultRowHeight="14.4" x14ac:dyDescent="0.3"/>
  <cols>
    <col min="1" max="1" width="19.109375" bestFit="1" customWidth="1"/>
    <col min="2" max="2" width="10.5546875" customWidth="1"/>
    <col min="3" max="3" width="11.33203125" style="1" bestFit="1" customWidth="1"/>
    <col min="4" max="4" width="11" style="2" bestFit="1" customWidth="1"/>
    <col min="5" max="5" width="9.5546875" style="2" bestFit="1" customWidth="1"/>
    <col min="6" max="6" width="11.88671875" style="2" bestFit="1" customWidth="1"/>
  </cols>
  <sheetData>
    <row r="1" spans="1:8" x14ac:dyDescent="0.3">
      <c r="A1" s="18"/>
      <c r="B1" s="36"/>
      <c r="C1" s="17"/>
      <c r="D1" s="37"/>
      <c r="E1" s="19"/>
      <c r="F1" s="19"/>
      <c r="G1" s="18"/>
      <c r="H1" s="18"/>
    </row>
    <row r="2" spans="1:8" x14ac:dyDescent="0.3">
      <c r="A2" s="18"/>
      <c r="B2" s="18"/>
      <c r="C2" s="17"/>
      <c r="D2" s="19"/>
      <c r="E2" s="19"/>
      <c r="F2" s="19"/>
      <c r="G2" s="18"/>
      <c r="H2" s="18"/>
    </row>
    <row r="3" spans="1:8" x14ac:dyDescent="0.3">
      <c r="A3" s="18"/>
      <c r="B3" s="18"/>
      <c r="C3" s="17"/>
      <c r="D3" s="19"/>
      <c r="E3" s="19"/>
      <c r="F3" s="19"/>
      <c r="G3" s="18"/>
      <c r="H3" s="18"/>
    </row>
    <row r="5" spans="1:8" s="3" customFormat="1" x14ac:dyDescent="0.3">
      <c r="A5" s="3" t="s">
        <v>91</v>
      </c>
      <c r="B5" s="31" t="s">
        <v>23</v>
      </c>
      <c r="C5" s="4" t="s">
        <v>5</v>
      </c>
      <c r="D5" s="5" t="s">
        <v>6</v>
      </c>
      <c r="E5" s="5" t="s">
        <v>7</v>
      </c>
      <c r="F5" s="5" t="s">
        <v>8</v>
      </c>
      <c r="G5" s="3" t="s">
        <v>9</v>
      </c>
    </row>
    <row r="6" spans="1:8" x14ac:dyDescent="0.3">
      <c r="A6" t="s">
        <v>10</v>
      </c>
      <c r="B6">
        <v>39</v>
      </c>
      <c r="C6" s="1">
        <f>B6/$B$12</f>
        <v>0.25</v>
      </c>
      <c r="D6" s="2">
        <f t="shared" ref="D6:D9" si="0">$D$3*C6</f>
        <v>0</v>
      </c>
    </row>
    <row r="7" spans="1:8" s="2" customFormat="1" x14ac:dyDescent="0.3">
      <c r="A7" t="s">
        <v>11</v>
      </c>
      <c r="B7">
        <v>39</v>
      </c>
      <c r="C7" s="1">
        <f>B7/$B$12</f>
        <v>0.25</v>
      </c>
      <c r="D7" s="2">
        <f t="shared" si="0"/>
        <v>0</v>
      </c>
    </row>
    <row r="8" spans="1:8" s="2" customFormat="1" x14ac:dyDescent="0.3">
      <c r="A8" s="8" t="s">
        <v>12</v>
      </c>
      <c r="B8">
        <v>39</v>
      </c>
      <c r="C8" s="1">
        <f>B8/$B$12</f>
        <v>0.25</v>
      </c>
      <c r="D8" s="2">
        <f t="shared" si="0"/>
        <v>0</v>
      </c>
    </row>
    <row r="9" spans="1:8" s="2" customFormat="1" x14ac:dyDescent="0.3">
      <c r="A9" t="s">
        <v>24</v>
      </c>
      <c r="B9">
        <v>39</v>
      </c>
      <c r="C9" s="1">
        <f>B9/$B$12</f>
        <v>0.25</v>
      </c>
      <c r="D9" s="2">
        <f t="shared" si="0"/>
        <v>0</v>
      </c>
    </row>
    <row r="10" spans="1:8" s="2" customFormat="1" x14ac:dyDescent="0.3">
      <c r="A10"/>
      <c r="B10"/>
      <c r="C10" s="1"/>
    </row>
    <row r="11" spans="1:8" s="2" customFormat="1" x14ac:dyDescent="0.3">
      <c r="A11"/>
      <c r="B11"/>
      <c r="C11" s="1"/>
    </row>
    <row r="12" spans="1:8" x14ac:dyDescent="0.3">
      <c r="A12" t="s">
        <v>92</v>
      </c>
      <c r="B12">
        <f>SUM(B6:B11)</f>
        <v>156</v>
      </c>
    </row>
    <row r="17" spans="1:7" x14ac:dyDescent="0.3">
      <c r="A17" s="3" t="s">
        <v>91</v>
      </c>
      <c r="B17" s="31" t="s">
        <v>25</v>
      </c>
      <c r="C17" s="4" t="s">
        <v>5</v>
      </c>
      <c r="D17" s="5" t="s">
        <v>6</v>
      </c>
      <c r="E17" s="5" t="s">
        <v>7</v>
      </c>
      <c r="F17" s="5" t="s">
        <v>8</v>
      </c>
      <c r="G17" s="3" t="s">
        <v>9</v>
      </c>
    </row>
    <row r="18" spans="1:7" x14ac:dyDescent="0.3">
      <c r="A18" s="22" t="s">
        <v>26</v>
      </c>
      <c r="B18">
        <v>52</v>
      </c>
      <c r="C18" s="1">
        <f>B18/$B$12</f>
        <v>0.33333333333333331</v>
      </c>
      <c r="D18" s="2">
        <f t="shared" ref="D18:D22" si="1">$D$3*C18</f>
        <v>0</v>
      </c>
    </row>
    <row r="19" spans="1:7" x14ac:dyDescent="0.3">
      <c r="A19" t="s">
        <v>27</v>
      </c>
      <c r="B19">
        <v>52</v>
      </c>
      <c r="C19" s="1">
        <f t="shared" ref="C19:C22" si="2">B19/$B$12</f>
        <v>0.33333333333333331</v>
      </c>
      <c r="D19" s="2">
        <f t="shared" si="1"/>
        <v>0</v>
      </c>
    </row>
    <row r="20" spans="1:7" x14ac:dyDescent="0.3">
      <c r="A20" s="8" t="s">
        <v>28</v>
      </c>
      <c r="B20">
        <v>52</v>
      </c>
      <c r="C20" s="1">
        <f t="shared" si="2"/>
        <v>0.33333333333333331</v>
      </c>
      <c r="D20" s="2">
        <f t="shared" si="1"/>
        <v>0</v>
      </c>
    </row>
    <row r="21" spans="1:7" x14ac:dyDescent="0.3">
      <c r="A21" t="s">
        <v>29</v>
      </c>
      <c r="B21">
        <v>52</v>
      </c>
      <c r="C21" s="1">
        <f t="shared" si="2"/>
        <v>0.33333333333333331</v>
      </c>
      <c r="D21" s="2">
        <f t="shared" si="1"/>
        <v>0</v>
      </c>
    </row>
    <row r="22" spans="1:7" x14ac:dyDescent="0.3">
      <c r="A22" s="8" t="s">
        <v>30</v>
      </c>
      <c r="B22">
        <v>52</v>
      </c>
      <c r="C22" s="1">
        <f t="shared" si="2"/>
        <v>0.33333333333333331</v>
      </c>
      <c r="D22" s="2">
        <f t="shared" si="1"/>
        <v>0</v>
      </c>
    </row>
    <row r="25" spans="1:7" x14ac:dyDescent="0.3">
      <c r="A25" t="s">
        <v>92</v>
      </c>
      <c r="B25">
        <f>SUM(B18:B24)</f>
        <v>260</v>
      </c>
    </row>
    <row r="29" spans="1:7" x14ac:dyDescent="0.3">
      <c r="A29" s="32" t="s">
        <v>31</v>
      </c>
    </row>
    <row r="30" spans="1:7" x14ac:dyDescent="0.3">
      <c r="A30" s="33" t="s">
        <v>32</v>
      </c>
    </row>
    <row r="31" spans="1:7" x14ac:dyDescent="0.3">
      <c r="A31" s="34" t="s">
        <v>33</v>
      </c>
    </row>
    <row r="32" spans="1:7" x14ac:dyDescent="0.3">
      <c r="A32" s="35" t="s">
        <v>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view="pageLayout" zoomScaleNormal="100" workbookViewId="0">
      <selection activeCell="D32" sqref="D32"/>
    </sheetView>
  </sheetViews>
  <sheetFormatPr defaultRowHeight="14.4" x14ac:dyDescent="0.3"/>
  <cols>
    <col min="1" max="1" width="4.6640625" customWidth="1"/>
    <col min="2" max="2" width="21.33203125" customWidth="1"/>
    <col min="3" max="3" width="12.5546875" bestFit="1" customWidth="1"/>
    <col min="5" max="5" width="9.88671875" bestFit="1" customWidth="1"/>
    <col min="6" max="6" width="17.5546875" bestFit="1" customWidth="1"/>
    <col min="7" max="7" width="10" bestFit="1" customWidth="1"/>
    <col min="8" max="8" width="6.5546875" bestFit="1" customWidth="1"/>
  </cols>
  <sheetData>
    <row r="1" spans="2:7" x14ac:dyDescent="0.3">
      <c r="B1" s="32" t="s">
        <v>14</v>
      </c>
      <c r="C1" s="32"/>
      <c r="E1" s="7">
        <v>0</v>
      </c>
      <c r="F1" s="32" t="s">
        <v>71</v>
      </c>
    </row>
    <row r="2" spans="2:7" ht="15" thickBot="1" x14ac:dyDescent="0.35">
      <c r="B2" s="32" t="s">
        <v>15</v>
      </c>
      <c r="E2" s="1">
        <v>0</v>
      </c>
      <c r="F2" s="32" t="s">
        <v>72</v>
      </c>
    </row>
    <row r="3" spans="2:7" x14ac:dyDescent="0.3">
      <c r="B3" s="80" t="s">
        <v>73</v>
      </c>
      <c r="C3" s="81"/>
      <c r="F3" s="80" t="s">
        <v>73</v>
      </c>
      <c r="G3" s="82"/>
    </row>
    <row r="4" spans="2:7" x14ac:dyDescent="0.3">
      <c r="B4" s="83" t="s">
        <v>74</v>
      </c>
      <c r="C4" s="84"/>
      <c r="F4" s="83" t="s">
        <v>74</v>
      </c>
      <c r="G4" s="85"/>
    </row>
    <row r="5" spans="2:7" x14ac:dyDescent="0.3">
      <c r="B5" s="83" t="s">
        <v>2</v>
      </c>
      <c r="C5" s="86"/>
      <c r="F5" s="83" t="s">
        <v>2</v>
      </c>
      <c r="G5" s="85"/>
    </row>
    <row r="6" spans="2:7" x14ac:dyDescent="0.3">
      <c r="B6" s="83" t="s">
        <v>75</v>
      </c>
      <c r="C6" s="86"/>
      <c r="F6" s="83" t="s">
        <v>75</v>
      </c>
      <c r="G6" s="85"/>
    </row>
    <row r="7" spans="2:7" x14ac:dyDescent="0.3">
      <c r="B7" s="83"/>
      <c r="C7" s="86"/>
      <c r="F7" s="83"/>
      <c r="G7" s="86"/>
    </row>
    <row r="8" spans="2:7" x14ac:dyDescent="0.3">
      <c r="B8" s="83" t="s">
        <v>76</v>
      </c>
      <c r="C8" s="87">
        <v>0</v>
      </c>
      <c r="F8" s="83" t="s">
        <v>76</v>
      </c>
      <c r="G8" s="87">
        <v>0</v>
      </c>
    </row>
    <row r="9" spans="2:7" x14ac:dyDescent="0.3">
      <c r="B9" s="83" t="s">
        <v>77</v>
      </c>
      <c r="C9" s="87">
        <v>0</v>
      </c>
      <c r="F9" s="83" t="s">
        <v>77</v>
      </c>
      <c r="G9" s="87">
        <v>0</v>
      </c>
    </row>
    <row r="10" spans="2:7" x14ac:dyDescent="0.3">
      <c r="B10" s="83" t="s">
        <v>78</v>
      </c>
      <c r="C10" s="87">
        <v>0</v>
      </c>
      <c r="F10" s="83" t="s">
        <v>78</v>
      </c>
      <c r="G10" s="87">
        <v>0</v>
      </c>
    </row>
    <row r="11" spans="2:7" x14ac:dyDescent="0.3">
      <c r="B11" s="83" t="s">
        <v>79</v>
      </c>
      <c r="C11" s="87">
        <v>0</v>
      </c>
      <c r="F11" s="83" t="s">
        <v>79</v>
      </c>
      <c r="G11" s="87">
        <v>0</v>
      </c>
    </row>
    <row r="12" spans="2:7" x14ac:dyDescent="0.3">
      <c r="B12" s="83" t="s">
        <v>80</v>
      </c>
      <c r="C12" s="87">
        <f>SUM(C8:C11)*$E$1</f>
        <v>0</v>
      </c>
      <c r="F12" s="83" t="s">
        <v>80</v>
      </c>
      <c r="G12" s="87">
        <f>SUM(G8:G11)*$E$1</f>
        <v>0</v>
      </c>
    </row>
    <row r="13" spans="2:7" ht="15" thickBot="1" x14ac:dyDescent="0.35">
      <c r="B13" s="88" t="s">
        <v>81</v>
      </c>
      <c r="C13" s="89">
        <f>SUM(C8:C12)</f>
        <v>0</v>
      </c>
      <c r="F13" s="88" t="s">
        <v>81</v>
      </c>
      <c r="G13" s="89">
        <f>SUM(G8:G12)</f>
        <v>0</v>
      </c>
    </row>
    <row r="15" spans="2:7" ht="15" thickBot="1" x14ac:dyDescent="0.35"/>
    <row r="16" spans="2:7" x14ac:dyDescent="0.3">
      <c r="B16" s="80" t="s">
        <v>73</v>
      </c>
      <c r="C16" s="81"/>
      <c r="F16" s="80" t="s">
        <v>73</v>
      </c>
      <c r="G16" s="81"/>
    </row>
    <row r="17" spans="2:7" x14ac:dyDescent="0.3">
      <c r="B17" s="83" t="s">
        <v>74</v>
      </c>
      <c r="C17" s="86"/>
      <c r="F17" s="83" t="s">
        <v>74</v>
      </c>
      <c r="G17" s="86"/>
    </row>
    <row r="18" spans="2:7" x14ac:dyDescent="0.3">
      <c r="B18" s="83" t="s">
        <v>2</v>
      </c>
      <c r="C18" s="86"/>
      <c r="F18" s="83" t="s">
        <v>2</v>
      </c>
      <c r="G18" s="86"/>
    </row>
    <row r="19" spans="2:7" x14ac:dyDescent="0.3">
      <c r="B19" s="83" t="s">
        <v>75</v>
      </c>
      <c r="C19" s="86"/>
      <c r="F19" s="83" t="s">
        <v>75</v>
      </c>
      <c r="G19" s="86"/>
    </row>
    <row r="20" spans="2:7" x14ac:dyDescent="0.3">
      <c r="B20" s="83"/>
      <c r="C20" s="86"/>
      <c r="F20" s="83"/>
      <c r="G20" s="86"/>
    </row>
    <row r="21" spans="2:7" x14ac:dyDescent="0.3">
      <c r="B21" s="83" t="s">
        <v>76</v>
      </c>
      <c r="C21" s="87">
        <v>0</v>
      </c>
      <c r="F21" s="83" t="s">
        <v>76</v>
      </c>
      <c r="G21" s="87">
        <v>0</v>
      </c>
    </row>
    <row r="22" spans="2:7" x14ac:dyDescent="0.3">
      <c r="B22" s="83" t="s">
        <v>77</v>
      </c>
      <c r="C22" s="87">
        <v>0</v>
      </c>
      <c r="F22" s="83" t="s">
        <v>77</v>
      </c>
      <c r="G22" s="87">
        <v>0</v>
      </c>
    </row>
    <row r="23" spans="2:7" x14ac:dyDescent="0.3">
      <c r="B23" s="83" t="s">
        <v>78</v>
      </c>
      <c r="C23" s="87">
        <v>0</v>
      </c>
      <c r="F23" s="83" t="s">
        <v>78</v>
      </c>
      <c r="G23" s="87">
        <v>0</v>
      </c>
    </row>
    <row r="24" spans="2:7" x14ac:dyDescent="0.3">
      <c r="B24" s="83" t="s">
        <v>79</v>
      </c>
      <c r="C24" s="87">
        <v>0</v>
      </c>
      <c r="F24" s="83" t="s">
        <v>79</v>
      </c>
      <c r="G24" s="87">
        <v>0</v>
      </c>
    </row>
    <row r="25" spans="2:7" x14ac:dyDescent="0.3">
      <c r="B25" s="83" t="s">
        <v>80</v>
      </c>
      <c r="C25" s="87">
        <f>SUM(C21:C24)*$E$1</f>
        <v>0</v>
      </c>
      <c r="F25" s="83" t="s">
        <v>80</v>
      </c>
      <c r="G25" s="87">
        <f>SUM(G21:G24)*$E$1</f>
        <v>0</v>
      </c>
    </row>
    <row r="26" spans="2:7" ht="15" thickBot="1" x14ac:dyDescent="0.35">
      <c r="B26" s="88" t="s">
        <v>81</v>
      </c>
      <c r="C26" s="89">
        <f>SUM(C21:C25)</f>
        <v>0</v>
      </c>
      <c r="F26" s="88" t="s">
        <v>82</v>
      </c>
      <c r="G26" s="89">
        <f>SUM(G21:G25)</f>
        <v>0</v>
      </c>
    </row>
    <row r="28" spans="2:7" x14ac:dyDescent="0.3">
      <c r="B28" s="32" t="s">
        <v>83</v>
      </c>
      <c r="C28" s="90">
        <v>0</v>
      </c>
      <c r="D28" t="s">
        <v>84</v>
      </c>
    </row>
    <row r="29" spans="2:7" x14ac:dyDescent="0.3">
      <c r="B29" s="32" t="s">
        <v>85</v>
      </c>
      <c r="C29" s="90">
        <v>0</v>
      </c>
    </row>
    <row r="30" spans="2:7" x14ac:dyDescent="0.3">
      <c r="C30" s="91"/>
    </row>
    <row r="31" spans="2:7" x14ac:dyDescent="0.3">
      <c r="C31" s="91"/>
    </row>
    <row r="32" spans="2:7" x14ac:dyDescent="0.3">
      <c r="B32" s="32" t="s">
        <v>86</v>
      </c>
      <c r="C32" s="92">
        <f>C13+G13+G26+C26+C29</f>
        <v>0</v>
      </c>
    </row>
    <row r="33" spans="2:8" x14ac:dyDescent="0.3">
      <c r="B33" s="32" t="s">
        <v>87</v>
      </c>
      <c r="C33" s="92">
        <f>C32+C28</f>
        <v>0</v>
      </c>
    </row>
    <row r="34" spans="2:8" x14ac:dyDescent="0.3">
      <c r="C34" s="91"/>
    </row>
    <row r="36" spans="2:8" ht="37.5" customHeight="1" x14ac:dyDescent="0.3">
      <c r="B36" s="99" t="s">
        <v>88</v>
      </c>
      <c r="C36" s="99"/>
      <c r="D36" s="99"/>
      <c r="E36" s="99"/>
      <c r="F36" s="99"/>
      <c r="G36" s="99"/>
      <c r="H36" s="93"/>
    </row>
  </sheetData>
  <mergeCells count="1">
    <mergeCell ref="B36:G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Layout" zoomScaleNormal="100" workbookViewId="0">
      <selection activeCell="B29" sqref="B29"/>
    </sheetView>
  </sheetViews>
  <sheetFormatPr defaultRowHeight="14.4" x14ac:dyDescent="0.3"/>
  <cols>
    <col min="1" max="1" width="18" customWidth="1"/>
    <col min="2" max="2" width="10.5546875" customWidth="1"/>
    <col min="3" max="3" width="11.33203125" style="1" bestFit="1" customWidth="1"/>
    <col min="4" max="4" width="11" style="2" bestFit="1" customWidth="1"/>
    <col min="5" max="5" width="9.5546875" style="2" bestFit="1" customWidth="1"/>
    <col min="6" max="6" width="11.88671875" style="2" bestFit="1" customWidth="1"/>
  </cols>
  <sheetData>
    <row r="1" spans="1:8" x14ac:dyDescent="0.3">
      <c r="A1" s="11" t="s">
        <v>20</v>
      </c>
      <c r="B1" s="100"/>
      <c r="C1" s="101"/>
      <c r="E1" s="15" t="s">
        <v>21</v>
      </c>
      <c r="F1" s="102"/>
      <c r="G1" s="102"/>
      <c r="H1" s="103"/>
    </row>
    <row r="3" spans="1:8" x14ac:dyDescent="0.3">
      <c r="A3" s="11" t="s">
        <v>14</v>
      </c>
      <c r="B3" s="12"/>
      <c r="E3" s="19"/>
      <c r="F3" s="23" t="s">
        <v>93</v>
      </c>
      <c r="G3" s="12"/>
    </row>
    <row r="4" spans="1:8" ht="12" customHeight="1" x14ac:dyDescent="0.3">
      <c r="A4" s="18"/>
      <c r="B4" s="20"/>
      <c r="C4" s="17"/>
      <c r="D4" s="21"/>
      <c r="E4" s="19"/>
      <c r="F4" s="19"/>
      <c r="G4" s="20"/>
    </row>
    <row r="5" spans="1:8" x14ac:dyDescent="0.3">
      <c r="A5" s="11" t="s">
        <v>17</v>
      </c>
      <c r="B5" s="12"/>
      <c r="C5" s="17"/>
      <c r="D5" s="19"/>
      <c r="E5" s="15" t="s">
        <v>16</v>
      </c>
      <c r="F5" s="16"/>
      <c r="G5" s="12"/>
    </row>
    <row r="6" spans="1:8" x14ac:dyDescent="0.3">
      <c r="A6" s="18"/>
      <c r="B6" s="18"/>
      <c r="C6" s="17"/>
      <c r="D6" s="19"/>
      <c r="E6" s="19"/>
      <c r="F6" s="19"/>
      <c r="G6" s="18"/>
    </row>
    <row r="7" spans="1:8" x14ac:dyDescent="0.3">
      <c r="A7" s="11" t="s">
        <v>18</v>
      </c>
      <c r="B7" s="12"/>
      <c r="E7" s="15" t="s">
        <v>19</v>
      </c>
      <c r="F7" s="16"/>
      <c r="G7" s="12"/>
    </row>
    <row r="9" spans="1:8" x14ac:dyDescent="0.3">
      <c r="C9" s="13" t="s">
        <v>15</v>
      </c>
      <c r="D9" s="14"/>
    </row>
    <row r="12" spans="1:8" x14ac:dyDescent="0.3">
      <c r="A12" t="s">
        <v>0</v>
      </c>
      <c r="B12" s="24"/>
      <c r="C12" s="1" t="s">
        <v>1</v>
      </c>
      <c r="D12" s="25"/>
    </row>
    <row r="14" spans="1:8" x14ac:dyDescent="0.3">
      <c r="A14" t="s">
        <v>3</v>
      </c>
      <c r="D14" s="10"/>
      <c r="F14" s="26" t="s">
        <v>22</v>
      </c>
      <c r="G14" s="27"/>
      <c r="H14" s="27"/>
    </row>
    <row r="16" spans="1:8" s="3" customFormat="1" x14ac:dyDescent="0.3">
      <c r="A16" s="3" t="s">
        <v>91</v>
      </c>
      <c r="B16" s="3" t="s">
        <v>4</v>
      </c>
      <c r="C16" s="4" t="s">
        <v>5</v>
      </c>
      <c r="D16" s="5" t="s">
        <v>6</v>
      </c>
      <c r="E16" s="5" t="s">
        <v>7</v>
      </c>
      <c r="F16" s="5" t="s">
        <v>8</v>
      </c>
      <c r="H16" s="6"/>
    </row>
    <row r="17" spans="1:7" x14ac:dyDescent="0.3">
      <c r="A17" s="28" t="s">
        <v>10</v>
      </c>
      <c r="B17" s="28">
        <v>39</v>
      </c>
      <c r="C17" s="29">
        <f>B17/$B$23</f>
        <v>0.33333333333333331</v>
      </c>
      <c r="D17" s="30">
        <f t="shared" ref="D17:D19" si="0">$D$14*C17</f>
        <v>0</v>
      </c>
      <c r="E17" s="30"/>
      <c r="F17" s="30">
        <f>D14-E17</f>
        <v>0</v>
      </c>
      <c r="G17" s="7"/>
    </row>
    <row r="18" spans="1:7" x14ac:dyDescent="0.3">
      <c r="A18" t="s">
        <v>11</v>
      </c>
      <c r="B18">
        <v>39</v>
      </c>
      <c r="C18" s="1">
        <f>B18/$B$23</f>
        <v>0.33333333333333331</v>
      </c>
      <c r="D18" s="2">
        <f t="shared" si="0"/>
        <v>0</v>
      </c>
      <c r="F18" s="2">
        <f>F17-E18</f>
        <v>0</v>
      </c>
    </row>
    <row r="19" spans="1:7" x14ac:dyDescent="0.3">
      <c r="A19" s="8" t="s">
        <v>12</v>
      </c>
      <c r="B19">
        <v>39</v>
      </c>
      <c r="C19" s="1">
        <f>B19/$B$23</f>
        <v>0.33333333333333331</v>
      </c>
      <c r="D19" s="2">
        <f t="shared" si="0"/>
        <v>0</v>
      </c>
      <c r="F19" s="2">
        <f>F18-E19</f>
        <v>0</v>
      </c>
    </row>
    <row r="20" spans="1:7" s="2" customFormat="1" x14ac:dyDescent="0.3">
      <c r="A20"/>
      <c r="B20"/>
      <c r="C20" s="1"/>
    </row>
    <row r="21" spans="1:7" s="2" customFormat="1" x14ac:dyDescent="0.3">
      <c r="A21"/>
      <c r="B21"/>
      <c r="C21" s="1"/>
    </row>
    <row r="22" spans="1:7" s="2" customFormat="1" x14ac:dyDescent="0.3">
      <c r="A22"/>
      <c r="B22"/>
      <c r="C22" s="1"/>
    </row>
    <row r="23" spans="1:7" s="2" customFormat="1" x14ac:dyDescent="0.3">
      <c r="A23" t="s">
        <v>92</v>
      </c>
      <c r="B23">
        <f>SUM(B17:B22)</f>
        <v>117</v>
      </c>
      <c r="C23" s="1"/>
    </row>
    <row r="32" spans="1:7" ht="15" customHeight="1" x14ac:dyDescent="0.3"/>
    <row r="33" ht="15" customHeight="1" x14ac:dyDescent="0.3"/>
    <row r="34" ht="15" customHeight="1" x14ac:dyDescent="0.3"/>
    <row r="49" spans="1:1" x14ac:dyDescent="0.3">
      <c r="A49" s="9"/>
    </row>
    <row r="59" spans="1:1" x14ac:dyDescent="0.3">
      <c r="A59" s="9" t="s">
        <v>13</v>
      </c>
    </row>
  </sheetData>
  <mergeCells count="2">
    <mergeCell ref="B1:C1"/>
    <mergeCell ref="F1:H1"/>
  </mergeCells>
  <hyperlinks>
    <hyperlink ref="A59" location="Links!A1" display="Return Hom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workbookViewId="0">
      <selection activeCell="A8" sqref="A8"/>
    </sheetView>
  </sheetViews>
  <sheetFormatPr defaultColWidth="9.109375" defaultRowHeight="14.4" x14ac:dyDescent="0.3"/>
  <cols>
    <col min="1" max="1" width="18.6640625" style="38" bestFit="1" customWidth="1"/>
    <col min="2" max="2" width="12" style="38" bestFit="1" customWidth="1"/>
    <col min="3" max="3" width="10.33203125" style="38" bestFit="1" customWidth="1"/>
    <col min="4" max="4" width="13.5546875" style="39" bestFit="1" customWidth="1"/>
    <col min="5" max="5" width="10.33203125" style="38" customWidth="1"/>
    <col min="6" max="6" width="9.6640625" style="38" customWidth="1"/>
    <col min="7" max="7" width="11.5546875" style="38" bestFit="1" customWidth="1"/>
    <col min="8" max="8" width="11.5546875" style="38" customWidth="1"/>
    <col min="9" max="9" width="10" style="38" customWidth="1"/>
    <col min="10" max="10" width="5.44140625" style="38" bestFit="1" customWidth="1"/>
    <col min="11" max="11" width="9.6640625" style="38" bestFit="1" customWidth="1"/>
    <col min="12" max="12" width="5.44140625" style="38" bestFit="1" customWidth="1"/>
    <col min="13" max="13" width="10.5546875" style="38" bestFit="1" customWidth="1"/>
    <col min="14" max="14" width="8" style="38" bestFit="1" customWidth="1"/>
    <col min="15" max="15" width="11.5546875" style="38" customWidth="1"/>
    <col min="16" max="16" width="10.5546875" style="39" bestFit="1" customWidth="1"/>
    <col min="17" max="17" width="12.88671875" style="38" customWidth="1"/>
    <col min="18" max="18" width="11.5546875" style="38" customWidth="1"/>
    <col min="19" max="19" width="11.5546875" style="40" customWidth="1"/>
    <col min="20" max="20" width="11.5546875" style="38" bestFit="1" customWidth="1"/>
    <col min="21" max="21" width="4" style="38" customWidth="1"/>
    <col min="22" max="22" width="11.109375" style="39" bestFit="1" customWidth="1"/>
    <col min="23" max="23" width="13" style="39" customWidth="1"/>
    <col min="24" max="16384" width="9.109375" style="38"/>
  </cols>
  <sheetData>
    <row r="1" spans="1:24" x14ac:dyDescent="0.3">
      <c r="U1" s="41"/>
      <c r="V1" s="42"/>
      <c r="W1" s="42"/>
    </row>
    <row r="2" spans="1:24" x14ac:dyDescent="0.3">
      <c r="U2" s="41"/>
      <c r="V2" s="42"/>
      <c r="W2" s="42"/>
    </row>
    <row r="3" spans="1:24" x14ac:dyDescent="0.3">
      <c r="U3" s="41"/>
      <c r="V3" s="42"/>
      <c r="W3" s="42"/>
    </row>
    <row r="4" spans="1:24" ht="18" x14ac:dyDescent="0.35">
      <c r="U4" s="41"/>
      <c r="V4" s="104" t="s">
        <v>35</v>
      </c>
      <c r="W4" s="104"/>
      <c r="X4" s="43"/>
    </row>
    <row r="5" spans="1:24" x14ac:dyDescent="0.3">
      <c r="U5" s="41"/>
      <c r="V5" s="105" t="s">
        <v>36</v>
      </c>
      <c r="W5" s="105"/>
    </row>
    <row r="6" spans="1:24" ht="43.2" x14ac:dyDescent="0.3">
      <c r="A6" s="44" t="s">
        <v>37</v>
      </c>
      <c r="B6" s="44" t="s">
        <v>38</v>
      </c>
      <c r="C6" s="45" t="s">
        <v>39</v>
      </c>
      <c r="D6" s="46" t="s">
        <v>40</v>
      </c>
      <c r="E6" s="45" t="s">
        <v>41</v>
      </c>
      <c r="F6" s="44" t="s">
        <v>42</v>
      </c>
      <c r="G6" s="44" t="s">
        <v>43</v>
      </c>
      <c r="H6" s="44" t="s">
        <v>44</v>
      </c>
      <c r="I6" s="44" t="s">
        <v>45</v>
      </c>
      <c r="J6" s="44" t="s">
        <v>89</v>
      </c>
      <c r="K6" s="44" t="s">
        <v>0</v>
      </c>
      <c r="L6" s="44" t="s">
        <v>90</v>
      </c>
      <c r="M6" s="44" t="s">
        <v>1</v>
      </c>
      <c r="N6" s="44" t="s">
        <v>46</v>
      </c>
      <c r="O6" s="44" t="s">
        <v>47</v>
      </c>
      <c r="P6" s="46" t="s">
        <v>48</v>
      </c>
      <c r="Q6" s="46" t="s">
        <v>49</v>
      </c>
      <c r="R6" s="44" t="s">
        <v>50</v>
      </c>
      <c r="S6" s="47" t="s">
        <v>51</v>
      </c>
      <c r="T6" s="44" t="s">
        <v>52</v>
      </c>
      <c r="U6" s="48"/>
      <c r="V6" s="49" t="s">
        <v>53</v>
      </c>
      <c r="W6" s="49" t="s">
        <v>54</v>
      </c>
    </row>
    <row r="7" spans="1:24" x14ac:dyDescent="0.3">
      <c r="A7" s="50" t="s">
        <v>55</v>
      </c>
      <c r="B7" s="50" t="s">
        <v>56</v>
      </c>
      <c r="C7" s="50" t="s">
        <v>57</v>
      </c>
      <c r="D7" s="51">
        <v>100000</v>
      </c>
      <c r="E7" s="51">
        <f>IF(B7="FY",D7/26,(D7/1560)*80)</f>
        <v>5128.2051282051279</v>
      </c>
      <c r="F7" s="52">
        <v>5.5</v>
      </c>
      <c r="G7" s="51">
        <f t="shared" ref="G7:G36" si="0">E7*F7</f>
        <v>28205.128205128203</v>
      </c>
      <c r="H7" s="50" t="s">
        <v>58</v>
      </c>
      <c r="I7" s="50" t="s">
        <v>59</v>
      </c>
      <c r="J7" s="53">
        <v>6</v>
      </c>
      <c r="K7" s="54">
        <v>43520</v>
      </c>
      <c r="L7" s="53">
        <v>11</v>
      </c>
      <c r="M7" s="54">
        <v>43596</v>
      </c>
      <c r="N7" s="55">
        <f>W7/G7</f>
        <v>0.17078297425118233</v>
      </c>
      <c r="O7" s="51">
        <f t="shared" ref="O7:O36" si="1">G7*N7</f>
        <v>4816.9556840077066</v>
      </c>
      <c r="P7" s="51">
        <f>IF(B7="FY Faculty",O7*'[1]Fringe Data'!$B$13,IF(B7="AY Faculty",O7*'[1]Fringe Data'!$B$14,IF(B7="Staff Benefits",O7*'[1]Fringe Data'!$B$15,IF(B7="IH Benefits",O7*'[1]Fringe Data'!$B$16,IF(B7="IH Non-Benefits",O7*'[1]Fringe Data'!$B$17,IF(B7="Student",O7*'[1]Fringe Data'!$B$18))))))</f>
        <v>183.04431599229284</v>
      </c>
      <c r="Q7" s="51">
        <f t="shared" ref="Q7:Q36" si="2">O7+P7</f>
        <v>4999.9999999999991</v>
      </c>
      <c r="R7" s="56"/>
      <c r="S7" s="57"/>
      <c r="T7" s="58"/>
      <c r="U7" s="59"/>
      <c r="V7" s="51">
        <v>5000</v>
      </c>
      <c r="W7" s="51">
        <f>IF(B7="FY Faculty",V7/(1+'[1]Fringe Data'!$B$13),IF(B7="AY Faculty",V7/(1+'[1]Fringe Data'!$B$14),IF(B7="Staff Benefits",V7/(1+'[1]Fringe Data'!$B$15),IF(B7="IH Benefits",V7/(1+'[1]Fringe Data'!$B$16),IF(B7="IH Non-Benefits",V7/(1+'[1]Fringe Data'!$B$17),IF(B7="Student",V7/(1+'[1]Fringe Data'!$B$18)))))))</f>
        <v>4816.9556840077066</v>
      </c>
    </row>
    <row r="8" spans="1:24" x14ac:dyDescent="0.3">
      <c r="A8" s="60"/>
      <c r="B8" s="61" t="s">
        <v>60</v>
      </c>
      <c r="C8" s="60"/>
      <c r="D8" s="62"/>
      <c r="E8" s="63">
        <f t="shared" ref="E8:E36" si="3">IF(B8="FY",D8/26,(D8/1560)*80)</f>
        <v>0</v>
      </c>
      <c r="F8" s="64"/>
      <c r="G8" s="63">
        <f t="shared" si="0"/>
        <v>0</v>
      </c>
      <c r="H8" s="60"/>
      <c r="I8" s="60"/>
      <c r="J8" s="45"/>
      <c r="K8" s="65"/>
      <c r="L8" s="45"/>
      <c r="M8" s="65"/>
      <c r="N8" s="66" t="e">
        <f t="shared" ref="N8:N36" si="4">W8/G8</f>
        <v>#DIV/0!</v>
      </c>
      <c r="O8" s="63" t="e">
        <f t="shared" si="1"/>
        <v>#DIV/0!</v>
      </c>
      <c r="P8" s="63" t="b">
        <f>IF(B8="AY Faculty",O8*'[1]Fringe Data'!$B$13,IF(B8="FY Faculty",O8*'[1]Fringe Data'!$B$14,IF(B8="Staff Benefits",O8*'[1]Fringe Data'!$B$15,IF(B8="IH Benefits",O8*'[1]Fringe Data'!$B$16,IF(B8="IH Non-Benefits",O8*'[1]Fringe Data'!$B$17,IF(B8="Student",O8*'[1]Fringe Data'!$B$18))))))</f>
        <v>0</v>
      </c>
      <c r="Q8" s="63" t="e">
        <f t="shared" si="2"/>
        <v>#DIV/0!</v>
      </c>
      <c r="R8" s="67"/>
      <c r="S8" s="68"/>
      <c r="T8" s="69"/>
      <c r="U8" s="70"/>
      <c r="V8" s="71"/>
      <c r="W8" s="51" t="b">
        <f>IF(B8="FY Faculty",V8/(1+'[1]Fringe Data'!$B$13),IF(B8="AY Faculty",V8/(1+'[1]Fringe Data'!$B$14),IF(B8="Staff Benefits",V8/(1+'[1]Fringe Data'!$B$15),IF(B8="IH Benefits",V8/(1+'[1]Fringe Data'!$B$16),IF(B8="IH Non-Benefits",V8/(1+'[1]Fringe Data'!$B$17),IF(B8="Student",V8/(1+'[1]Fringe Data'!$B$18)))))))</f>
        <v>0</v>
      </c>
    </row>
    <row r="9" spans="1:24" x14ac:dyDescent="0.3">
      <c r="A9" s="60"/>
      <c r="B9" s="61" t="s">
        <v>60</v>
      </c>
      <c r="C9" s="60"/>
      <c r="D9" s="62"/>
      <c r="E9" s="63">
        <f t="shared" si="3"/>
        <v>0</v>
      </c>
      <c r="F9" s="64"/>
      <c r="G9" s="63">
        <f t="shared" si="0"/>
        <v>0</v>
      </c>
      <c r="H9" s="60"/>
      <c r="I9" s="60"/>
      <c r="J9" s="45"/>
      <c r="K9" s="65"/>
      <c r="L9" s="45"/>
      <c r="M9" s="65"/>
      <c r="N9" s="66" t="e">
        <f t="shared" si="4"/>
        <v>#DIV/0!</v>
      </c>
      <c r="O9" s="63" t="e">
        <f t="shared" si="1"/>
        <v>#DIV/0!</v>
      </c>
      <c r="P9" s="63" t="b">
        <f>IF(B9="AY Faculty",O9*'[1]Fringe Data'!$B$13,IF(B9="FY Faculty",O9*'[1]Fringe Data'!$B$14,IF(B9="Staff Benefits",O9*'[1]Fringe Data'!$B$15,IF(B9="IH Benefits",O9*'[1]Fringe Data'!$B$16,IF(B9="IH Non-Benefits",O9*'[1]Fringe Data'!$B$17,IF(B9="Student",O9*'[1]Fringe Data'!$B$18))))))</f>
        <v>0</v>
      </c>
      <c r="Q9" s="63" t="e">
        <f t="shared" si="2"/>
        <v>#DIV/0!</v>
      </c>
      <c r="R9" s="67"/>
      <c r="S9" s="68"/>
      <c r="T9" s="69"/>
      <c r="U9" s="70"/>
      <c r="V9" s="71"/>
      <c r="W9" s="51" t="b">
        <f>IF(B9="FY Faculty",V9/(1+'[1]Fringe Data'!$B$13),IF(B9="AY Faculty",V9/(1+'[1]Fringe Data'!$B$14),IF(B9="Staff Benefits",V9/(1+'[1]Fringe Data'!$B$15),IF(B9="IH Benefits",V9/(1+'[1]Fringe Data'!$B$16),IF(B9="IH Non-Benefits",V9/(1+'[1]Fringe Data'!$B$17),IF(B9="Student",V9/(1+'[1]Fringe Data'!$B$18)))))))</f>
        <v>0</v>
      </c>
    </row>
    <row r="10" spans="1:24" x14ac:dyDescent="0.3">
      <c r="A10" s="60"/>
      <c r="B10" s="61" t="s">
        <v>60</v>
      </c>
      <c r="C10" s="60"/>
      <c r="D10" s="62"/>
      <c r="E10" s="63">
        <f t="shared" si="3"/>
        <v>0</v>
      </c>
      <c r="F10" s="64"/>
      <c r="G10" s="63">
        <f t="shared" si="0"/>
        <v>0</v>
      </c>
      <c r="H10" s="60"/>
      <c r="I10" s="60"/>
      <c r="J10" s="45"/>
      <c r="K10" s="65"/>
      <c r="L10" s="45"/>
      <c r="M10" s="65"/>
      <c r="N10" s="66" t="e">
        <f t="shared" si="4"/>
        <v>#DIV/0!</v>
      </c>
      <c r="O10" s="63" t="e">
        <f t="shared" si="1"/>
        <v>#DIV/0!</v>
      </c>
      <c r="P10" s="63" t="b">
        <f>IF(B10="AY Faculty",O10*'[1]Fringe Data'!$B$13,IF(B10="FY Faculty",O10*'[1]Fringe Data'!$B$14,IF(B10="Staff Benefits",O10*'[1]Fringe Data'!$B$15,IF(B10="IH Benefits",O10*'[1]Fringe Data'!$B$16,IF(B10="IH Non-Benefits",O10*'[1]Fringe Data'!$B$17,IF(B10="Student",O10*'[1]Fringe Data'!$B$18))))))</f>
        <v>0</v>
      </c>
      <c r="Q10" s="63" t="e">
        <f t="shared" si="2"/>
        <v>#DIV/0!</v>
      </c>
      <c r="R10" s="67"/>
      <c r="S10" s="68"/>
      <c r="T10" s="69"/>
      <c r="U10" s="70"/>
      <c r="V10" s="71"/>
      <c r="W10" s="51" t="b">
        <f>IF(B10="FY Faculty",V10/(1+'[1]Fringe Data'!$B$13),IF(B10="AY Faculty",V10/(1+'[1]Fringe Data'!$B$14),IF(B10="Staff Benefits",V10/(1+'[1]Fringe Data'!$B$15),IF(B10="IH Benefits",V10/(1+'[1]Fringe Data'!$B$16),IF(B10="IH Non-Benefits",V10/(1+'[1]Fringe Data'!$B$17),IF(B10="Student",V10/(1+'[1]Fringe Data'!$B$18)))))))</f>
        <v>0</v>
      </c>
    </row>
    <row r="11" spans="1:24" s="72" customFormat="1" x14ac:dyDescent="0.3">
      <c r="A11" s="60"/>
      <c r="B11" s="61" t="s">
        <v>60</v>
      </c>
      <c r="C11" s="60"/>
      <c r="D11" s="62"/>
      <c r="E11" s="63">
        <f t="shared" si="3"/>
        <v>0</v>
      </c>
      <c r="F11" s="64"/>
      <c r="G11" s="63">
        <f t="shared" si="0"/>
        <v>0</v>
      </c>
      <c r="H11" s="60"/>
      <c r="I11" s="60"/>
      <c r="J11" s="45"/>
      <c r="K11" s="65"/>
      <c r="L11" s="45"/>
      <c r="M11" s="65"/>
      <c r="N11" s="66" t="e">
        <f t="shared" si="4"/>
        <v>#DIV/0!</v>
      </c>
      <c r="O11" s="63" t="e">
        <f t="shared" si="1"/>
        <v>#DIV/0!</v>
      </c>
      <c r="P11" s="63" t="b">
        <f>IF(B11="AY Faculty",O11*'[1]Fringe Data'!$B$13,IF(B11="FY Faculty",O11*'[1]Fringe Data'!$B$14,IF(B11="Staff Benefits",O11*'[1]Fringe Data'!$B$15,IF(B11="IH Benefits",O11*'[1]Fringe Data'!$B$16,IF(B11="IH Non-Benefits",O11*'[1]Fringe Data'!$B$17,IF(B11="Student",O11*'[1]Fringe Data'!$B$18))))))</f>
        <v>0</v>
      </c>
      <c r="Q11" s="63" t="e">
        <f t="shared" si="2"/>
        <v>#DIV/0!</v>
      </c>
      <c r="R11" s="67"/>
      <c r="S11" s="68"/>
      <c r="T11" s="69"/>
      <c r="U11" s="70"/>
      <c r="V11" s="71"/>
      <c r="W11" s="51" t="b">
        <f>IF(B11="FY Faculty",V11/(1+'[1]Fringe Data'!$B$13),IF(B11="AY Faculty",V11/(1+'[1]Fringe Data'!$B$14),IF(B11="Staff Benefits",V11/(1+'[1]Fringe Data'!$B$15),IF(B11="IH Benefits",V11/(1+'[1]Fringe Data'!$B$16),IF(B11="IH Non-Benefits",V11/(1+'[1]Fringe Data'!$B$17),IF(B11="Student",V11/(1+'[1]Fringe Data'!$B$18)))))))</f>
        <v>0</v>
      </c>
    </row>
    <row r="12" spans="1:24" s="72" customFormat="1" x14ac:dyDescent="0.3">
      <c r="A12" s="60"/>
      <c r="B12" s="61" t="s">
        <v>60</v>
      </c>
      <c r="C12" s="60"/>
      <c r="D12" s="62"/>
      <c r="E12" s="63">
        <f t="shared" si="3"/>
        <v>0</v>
      </c>
      <c r="F12" s="64"/>
      <c r="G12" s="63">
        <f t="shared" si="0"/>
        <v>0</v>
      </c>
      <c r="H12" s="60"/>
      <c r="I12" s="60"/>
      <c r="J12" s="45"/>
      <c r="K12" s="65"/>
      <c r="L12" s="45"/>
      <c r="M12" s="65"/>
      <c r="N12" s="66" t="e">
        <f t="shared" si="4"/>
        <v>#DIV/0!</v>
      </c>
      <c r="O12" s="63" t="e">
        <f t="shared" si="1"/>
        <v>#DIV/0!</v>
      </c>
      <c r="P12" s="63" t="b">
        <f>IF(B12="AY Faculty",O12*'[1]Fringe Data'!$B$13,IF(B12="FY Faculty",O12*'[1]Fringe Data'!$B$14,IF(B12="Staff Benefits",O12*'[1]Fringe Data'!$B$15,IF(B12="IH Benefits",O12*'[1]Fringe Data'!$B$16,IF(B12="IH Non-Benefits",O12*'[1]Fringe Data'!$B$17,IF(B12="Student",O12*'[1]Fringe Data'!$B$18))))))</f>
        <v>0</v>
      </c>
      <c r="Q12" s="63" t="e">
        <f t="shared" si="2"/>
        <v>#DIV/0!</v>
      </c>
      <c r="R12" s="67"/>
      <c r="S12" s="68"/>
      <c r="T12" s="69"/>
      <c r="U12" s="70"/>
      <c r="V12" s="71"/>
      <c r="W12" s="51" t="b">
        <f>IF(B12="FY Faculty",V12/(1+'[1]Fringe Data'!$B$13),IF(B12="AY Faculty",V12/(1+'[1]Fringe Data'!$B$14),IF(B12="Staff Benefits",V12/(1+'[1]Fringe Data'!$B$15),IF(B12="IH Benefits",V12/(1+'[1]Fringe Data'!$B$16),IF(B12="IH Non-Benefits",V12/(1+'[1]Fringe Data'!$B$17),IF(B12="Student",V12/(1+'[1]Fringe Data'!$B$18)))))))</f>
        <v>0</v>
      </c>
    </row>
    <row r="13" spans="1:24" s="72" customFormat="1" x14ac:dyDescent="0.3">
      <c r="A13" s="60"/>
      <c r="B13" s="61" t="s">
        <v>60</v>
      </c>
      <c r="C13" s="60"/>
      <c r="D13" s="62"/>
      <c r="E13" s="63">
        <f t="shared" si="3"/>
        <v>0</v>
      </c>
      <c r="F13" s="64"/>
      <c r="G13" s="63">
        <f t="shared" si="0"/>
        <v>0</v>
      </c>
      <c r="H13" s="60"/>
      <c r="I13" s="60"/>
      <c r="J13" s="45"/>
      <c r="K13" s="65"/>
      <c r="L13" s="45"/>
      <c r="M13" s="65"/>
      <c r="N13" s="66" t="e">
        <f t="shared" si="4"/>
        <v>#DIV/0!</v>
      </c>
      <c r="O13" s="63" t="e">
        <f t="shared" si="1"/>
        <v>#DIV/0!</v>
      </c>
      <c r="P13" s="63" t="b">
        <f>IF(B13="AY Faculty",O13*'[1]Fringe Data'!$B$13,IF(B13="FY Faculty",O13*'[1]Fringe Data'!$B$14,IF(B13="Staff Benefits",O13*'[1]Fringe Data'!$B$15,IF(B13="IH Benefits",O13*'[1]Fringe Data'!$B$16,IF(B13="IH Non-Benefits",O13*'[1]Fringe Data'!$B$17,IF(B13="Student",O13*'[1]Fringe Data'!$B$18))))))</f>
        <v>0</v>
      </c>
      <c r="Q13" s="63" t="e">
        <f t="shared" si="2"/>
        <v>#DIV/0!</v>
      </c>
      <c r="R13" s="67"/>
      <c r="S13" s="68"/>
      <c r="T13" s="69"/>
      <c r="U13" s="70"/>
      <c r="V13" s="71"/>
      <c r="W13" s="51" t="b">
        <f>IF(B13="FY Faculty",V13/(1+'[1]Fringe Data'!$B$13),IF(B13="AY Faculty",V13/(1+'[1]Fringe Data'!$B$14),IF(B13="Staff Benefits",V13/(1+'[1]Fringe Data'!$B$15),IF(B13="IH Benefits",V13/(1+'[1]Fringe Data'!$B$16),IF(B13="IH Non-Benefits",V13/(1+'[1]Fringe Data'!$B$17),IF(B13="Student",V13/(1+'[1]Fringe Data'!$B$18)))))))</f>
        <v>0</v>
      </c>
    </row>
    <row r="14" spans="1:24" s="72" customFormat="1" x14ac:dyDescent="0.3">
      <c r="A14" s="60"/>
      <c r="B14" s="61" t="s">
        <v>60</v>
      </c>
      <c r="C14" s="60"/>
      <c r="D14" s="62"/>
      <c r="E14" s="63">
        <f t="shared" si="3"/>
        <v>0</v>
      </c>
      <c r="F14" s="64"/>
      <c r="G14" s="63">
        <f t="shared" si="0"/>
        <v>0</v>
      </c>
      <c r="H14" s="60"/>
      <c r="I14" s="60"/>
      <c r="J14" s="45"/>
      <c r="K14" s="65"/>
      <c r="L14" s="45"/>
      <c r="M14" s="65"/>
      <c r="N14" s="66" t="e">
        <f t="shared" si="4"/>
        <v>#DIV/0!</v>
      </c>
      <c r="O14" s="63" t="e">
        <f t="shared" si="1"/>
        <v>#DIV/0!</v>
      </c>
      <c r="P14" s="63" t="b">
        <f>IF(B14="AY Faculty",O14*'[1]Fringe Data'!$B$13,IF(B14="FY Faculty",O14*'[1]Fringe Data'!$B$14,IF(B14="Staff Benefits",O14*'[1]Fringe Data'!$B$15,IF(B14="IH Benefits",O14*'[1]Fringe Data'!$B$16,IF(B14="IH Non-Benefits",O14*'[1]Fringe Data'!$B$17,IF(B14="Student",O14*'[1]Fringe Data'!$B$18))))))</f>
        <v>0</v>
      </c>
      <c r="Q14" s="63" t="e">
        <f t="shared" si="2"/>
        <v>#DIV/0!</v>
      </c>
      <c r="R14" s="67"/>
      <c r="S14" s="68"/>
      <c r="T14" s="69"/>
      <c r="U14" s="70"/>
      <c r="V14" s="71"/>
      <c r="W14" s="51" t="b">
        <f>IF(B14="FY Faculty",V14/(1+'[1]Fringe Data'!$B$13),IF(B14="AY Faculty",V14/(1+'[1]Fringe Data'!$B$14),IF(B14="Staff Benefits",V14/(1+'[1]Fringe Data'!$B$15),IF(B14="IH Benefits",V14/(1+'[1]Fringe Data'!$B$16),IF(B14="IH Non-Benefits",V14/(1+'[1]Fringe Data'!$B$17),IF(B14="Student",V14/(1+'[1]Fringe Data'!$B$18)))))))</f>
        <v>0</v>
      </c>
    </row>
    <row r="15" spans="1:24" s="72" customFormat="1" x14ac:dyDescent="0.3">
      <c r="A15" s="60"/>
      <c r="B15" s="61" t="s">
        <v>60</v>
      </c>
      <c r="C15" s="60"/>
      <c r="D15" s="62"/>
      <c r="E15" s="63">
        <f t="shared" si="3"/>
        <v>0</v>
      </c>
      <c r="F15" s="64"/>
      <c r="G15" s="63">
        <f t="shared" si="0"/>
        <v>0</v>
      </c>
      <c r="H15" s="60"/>
      <c r="I15" s="60"/>
      <c r="J15" s="45"/>
      <c r="K15" s="65"/>
      <c r="L15" s="45"/>
      <c r="M15" s="65"/>
      <c r="N15" s="66" t="e">
        <f t="shared" si="4"/>
        <v>#DIV/0!</v>
      </c>
      <c r="O15" s="63" t="e">
        <f t="shared" si="1"/>
        <v>#DIV/0!</v>
      </c>
      <c r="P15" s="63" t="b">
        <f>IF(B15="AY Faculty",O15*'[1]Fringe Data'!$B$13,IF(B15="FY Faculty",O15*'[1]Fringe Data'!$B$14,IF(B15="Staff Benefits",O15*'[1]Fringe Data'!$B$15,IF(B15="IH Benefits",O15*'[1]Fringe Data'!$B$16,IF(B15="IH Non-Benefits",O15*'[1]Fringe Data'!$B$17,IF(B15="Student",O15*'[1]Fringe Data'!$B$18))))))</f>
        <v>0</v>
      </c>
      <c r="Q15" s="63" t="e">
        <f t="shared" si="2"/>
        <v>#DIV/0!</v>
      </c>
      <c r="R15" s="67"/>
      <c r="S15" s="68"/>
      <c r="T15" s="69"/>
      <c r="U15" s="70"/>
      <c r="V15" s="71"/>
      <c r="W15" s="51" t="b">
        <f>IF(B15="FY Faculty",V15/(1+'[1]Fringe Data'!$B$13),IF(B15="AY Faculty",V15/(1+'[1]Fringe Data'!$B$14),IF(B15="Staff Benefits",V15/(1+'[1]Fringe Data'!$B$15),IF(B15="IH Benefits",V15/(1+'[1]Fringe Data'!$B$16),IF(B15="IH Non-Benefits",V15/(1+'[1]Fringe Data'!$B$17),IF(B15="Student",V15/(1+'[1]Fringe Data'!$B$18)))))))</f>
        <v>0</v>
      </c>
    </row>
    <row r="16" spans="1:24" s="72" customFormat="1" x14ac:dyDescent="0.3">
      <c r="A16" s="60"/>
      <c r="B16" s="61" t="s">
        <v>60</v>
      </c>
      <c r="C16" s="60"/>
      <c r="D16" s="62"/>
      <c r="E16" s="63">
        <f t="shared" si="3"/>
        <v>0</v>
      </c>
      <c r="F16" s="64"/>
      <c r="G16" s="63">
        <f t="shared" si="0"/>
        <v>0</v>
      </c>
      <c r="H16" s="60"/>
      <c r="I16" s="60"/>
      <c r="J16" s="45"/>
      <c r="K16" s="65"/>
      <c r="L16" s="45"/>
      <c r="M16" s="65"/>
      <c r="N16" s="66" t="e">
        <f t="shared" si="4"/>
        <v>#DIV/0!</v>
      </c>
      <c r="O16" s="63" t="e">
        <f t="shared" si="1"/>
        <v>#DIV/0!</v>
      </c>
      <c r="P16" s="63" t="b">
        <f>IF(B16="AY Faculty",O16*'[1]Fringe Data'!$B$13,IF(B16="FY Faculty",O16*'[1]Fringe Data'!$B$14,IF(B16="Staff Benefits",O16*'[1]Fringe Data'!$B$15,IF(B16="IH Benefits",O16*'[1]Fringe Data'!$B$16,IF(B16="IH Non-Benefits",O16*'[1]Fringe Data'!$B$17,IF(B16="Student",O16*'[1]Fringe Data'!$B$18))))))</f>
        <v>0</v>
      </c>
      <c r="Q16" s="63" t="e">
        <f t="shared" si="2"/>
        <v>#DIV/0!</v>
      </c>
      <c r="R16" s="67"/>
      <c r="S16" s="68"/>
      <c r="T16" s="69"/>
      <c r="U16" s="70"/>
      <c r="V16" s="71"/>
      <c r="W16" s="51" t="b">
        <f>IF(B16="FY Faculty",V16/(1+'[1]Fringe Data'!$B$13),IF(B16="AY Faculty",V16/(1+'[1]Fringe Data'!$B$14),IF(B16="Staff Benefits",V16/(1+'[1]Fringe Data'!$B$15),IF(B16="IH Benefits",V16/(1+'[1]Fringe Data'!$B$16),IF(B16="IH Non-Benefits",V16/(1+'[1]Fringe Data'!$B$17),IF(B16="Student",V16/(1+'[1]Fringe Data'!$B$18)))))))</f>
        <v>0</v>
      </c>
    </row>
    <row r="17" spans="1:23" s="72" customFormat="1" x14ac:dyDescent="0.3">
      <c r="A17" s="60"/>
      <c r="B17" s="61" t="s">
        <v>60</v>
      </c>
      <c r="C17" s="60"/>
      <c r="D17" s="62"/>
      <c r="E17" s="63">
        <f t="shared" si="3"/>
        <v>0</v>
      </c>
      <c r="F17" s="64"/>
      <c r="G17" s="63">
        <f t="shared" si="0"/>
        <v>0</v>
      </c>
      <c r="H17" s="73"/>
      <c r="I17" s="60"/>
      <c r="J17" s="45"/>
      <c r="K17" s="65"/>
      <c r="L17" s="45"/>
      <c r="M17" s="65"/>
      <c r="N17" s="66" t="e">
        <f t="shared" si="4"/>
        <v>#DIV/0!</v>
      </c>
      <c r="O17" s="63" t="e">
        <f t="shared" si="1"/>
        <v>#DIV/0!</v>
      </c>
      <c r="P17" s="63" t="b">
        <f>IF(B17="AY Faculty",O17*'[1]Fringe Data'!$B$13,IF(B17="FY Faculty",O17*'[1]Fringe Data'!$B$14,IF(B17="Staff Benefits",O17*'[1]Fringe Data'!$B$15,IF(B17="IH Benefits",O17*'[1]Fringe Data'!$B$16,IF(B17="IH Non-Benefits",O17*'[1]Fringe Data'!$B$17,IF(B17="Student",O17*'[1]Fringe Data'!$B$18))))))</f>
        <v>0</v>
      </c>
      <c r="Q17" s="63" t="e">
        <f t="shared" si="2"/>
        <v>#DIV/0!</v>
      </c>
      <c r="R17" s="67"/>
      <c r="S17" s="68"/>
      <c r="T17" s="74"/>
      <c r="U17" s="75"/>
      <c r="V17" s="71"/>
      <c r="W17" s="51" t="b">
        <f>IF(B17="FY Faculty",V17/(1+'[1]Fringe Data'!$B$13),IF(B17="AY Faculty",V17/(1+'[1]Fringe Data'!$B$14),IF(B17="Staff Benefits",V17/(1+'[1]Fringe Data'!$B$15),IF(B17="IH Benefits",V17/(1+'[1]Fringe Data'!$B$16),IF(B17="IH Non-Benefits",V17/(1+'[1]Fringe Data'!$B$17),IF(B17="Student",V17/(1+'[1]Fringe Data'!$B$18)))))))</f>
        <v>0</v>
      </c>
    </row>
    <row r="18" spans="1:23" s="72" customFormat="1" x14ac:dyDescent="0.3">
      <c r="A18" s="60"/>
      <c r="B18" s="61" t="s">
        <v>60</v>
      </c>
      <c r="C18" s="60"/>
      <c r="D18" s="62"/>
      <c r="E18" s="63">
        <f t="shared" si="3"/>
        <v>0</v>
      </c>
      <c r="F18" s="64"/>
      <c r="G18" s="63">
        <f t="shared" si="0"/>
        <v>0</v>
      </c>
      <c r="H18" s="60"/>
      <c r="I18" s="60"/>
      <c r="J18" s="45"/>
      <c r="K18" s="65"/>
      <c r="L18" s="45"/>
      <c r="M18" s="65"/>
      <c r="N18" s="66" t="e">
        <f t="shared" si="4"/>
        <v>#DIV/0!</v>
      </c>
      <c r="O18" s="63" t="e">
        <f t="shared" si="1"/>
        <v>#DIV/0!</v>
      </c>
      <c r="P18" s="63" t="b">
        <f>IF(B18="AY Faculty",O18*'[1]Fringe Data'!$B$13,IF(B18="FY Faculty",O18*'[1]Fringe Data'!$B$14,IF(B18="Staff Benefits",O18*'[1]Fringe Data'!$B$15,IF(B18="IH Benefits",O18*'[1]Fringe Data'!$B$16,IF(B18="IH Non-Benefits",O18*'[1]Fringe Data'!$B$17,IF(B18="Student",O18*'[1]Fringe Data'!$B$18))))))</f>
        <v>0</v>
      </c>
      <c r="Q18" s="63" t="e">
        <f t="shared" si="2"/>
        <v>#DIV/0!</v>
      </c>
      <c r="R18" s="67"/>
      <c r="S18" s="68"/>
      <c r="T18" s="74"/>
      <c r="U18" s="75"/>
      <c r="V18" s="71"/>
      <c r="W18" s="51" t="b">
        <f>IF(B18="FY Faculty",V18/(1+'[1]Fringe Data'!$B$13),IF(B18="AY Faculty",V18/(1+'[1]Fringe Data'!$B$14),IF(B18="Staff Benefits",V18/(1+'[1]Fringe Data'!$B$15),IF(B18="IH Benefits",V18/(1+'[1]Fringe Data'!$B$16),IF(B18="IH Non-Benefits",V18/(1+'[1]Fringe Data'!$B$17),IF(B18="Student",V18/(1+'[1]Fringe Data'!$B$18)))))))</f>
        <v>0</v>
      </c>
    </row>
    <row r="19" spans="1:23" s="72" customFormat="1" x14ac:dyDescent="0.3">
      <c r="A19" s="60"/>
      <c r="B19" s="61" t="s">
        <v>60</v>
      </c>
      <c r="C19" s="60"/>
      <c r="D19" s="62"/>
      <c r="E19" s="63">
        <f t="shared" si="3"/>
        <v>0</v>
      </c>
      <c r="F19" s="64"/>
      <c r="G19" s="63">
        <f t="shared" si="0"/>
        <v>0</v>
      </c>
      <c r="H19" s="60"/>
      <c r="I19" s="60"/>
      <c r="J19" s="45"/>
      <c r="K19" s="65"/>
      <c r="L19" s="45"/>
      <c r="M19" s="65"/>
      <c r="N19" s="66" t="e">
        <f t="shared" si="4"/>
        <v>#DIV/0!</v>
      </c>
      <c r="O19" s="63" t="e">
        <f t="shared" si="1"/>
        <v>#DIV/0!</v>
      </c>
      <c r="P19" s="63" t="b">
        <f>IF(B19="AY Faculty",O19*'[1]Fringe Data'!$B$13,IF(B19="FY Faculty",O19*'[1]Fringe Data'!$B$14,IF(B19="Staff Benefits",O19*'[1]Fringe Data'!$B$15,IF(B19="IH Benefits",O19*'[1]Fringe Data'!$B$16,IF(B19="IH Non-Benefits",O19*'[1]Fringe Data'!$B$17,IF(B19="Student",O19*'[1]Fringe Data'!$B$18))))))</f>
        <v>0</v>
      </c>
      <c r="Q19" s="63" t="e">
        <f t="shared" si="2"/>
        <v>#DIV/0!</v>
      </c>
      <c r="R19" s="67"/>
      <c r="S19" s="68"/>
      <c r="T19" s="67"/>
      <c r="U19" s="76"/>
      <c r="V19" s="71"/>
      <c r="W19" s="51" t="b">
        <f>IF(B19="FY Faculty",V19/(1+'[1]Fringe Data'!$B$13),IF(B19="AY Faculty",V19/(1+'[1]Fringe Data'!$B$14),IF(B19="Staff Benefits",V19/(1+'[1]Fringe Data'!$B$15),IF(B19="IH Benefits",V19/(1+'[1]Fringe Data'!$B$16),IF(B19="IH Non-Benefits",V19/(1+'[1]Fringe Data'!$B$17),IF(B19="Student",V19/(1+'[1]Fringe Data'!$B$18)))))))</f>
        <v>0</v>
      </c>
    </row>
    <row r="20" spans="1:23" s="72" customFormat="1" x14ac:dyDescent="0.3">
      <c r="A20" s="60"/>
      <c r="B20" s="61" t="s">
        <v>60</v>
      </c>
      <c r="C20" s="60"/>
      <c r="D20" s="62"/>
      <c r="E20" s="63">
        <f t="shared" si="3"/>
        <v>0</v>
      </c>
      <c r="F20" s="64"/>
      <c r="G20" s="63">
        <f t="shared" si="0"/>
        <v>0</v>
      </c>
      <c r="H20" s="60"/>
      <c r="I20" s="60"/>
      <c r="J20" s="45"/>
      <c r="K20" s="65"/>
      <c r="L20" s="45"/>
      <c r="M20" s="65"/>
      <c r="N20" s="66" t="e">
        <f t="shared" si="4"/>
        <v>#DIV/0!</v>
      </c>
      <c r="O20" s="63" t="e">
        <f t="shared" si="1"/>
        <v>#DIV/0!</v>
      </c>
      <c r="P20" s="63" t="b">
        <f>IF(B20="AY Faculty",O20*'[1]Fringe Data'!$B$13,IF(B20="FY Faculty",O20*'[1]Fringe Data'!$B$14,IF(B20="Staff Benefits",O20*'[1]Fringe Data'!$B$15,IF(B20="IH Benefits",O20*'[1]Fringe Data'!$B$16,IF(B20="IH Non-Benefits",O20*'[1]Fringe Data'!$B$17,IF(B20="Student",O20*'[1]Fringe Data'!$B$18))))))</f>
        <v>0</v>
      </c>
      <c r="Q20" s="63" t="e">
        <f t="shared" si="2"/>
        <v>#DIV/0!</v>
      </c>
      <c r="R20" s="67"/>
      <c r="S20" s="68"/>
      <c r="T20" s="74"/>
      <c r="U20" s="75"/>
      <c r="V20" s="71"/>
      <c r="W20" s="51" t="b">
        <f>IF(B20="FY Faculty",V20/(1+'[1]Fringe Data'!$B$13),IF(B20="AY Faculty",V20/(1+'[1]Fringe Data'!$B$14),IF(B20="Staff Benefits",V20/(1+'[1]Fringe Data'!$B$15),IF(B20="IH Benefits",V20/(1+'[1]Fringe Data'!$B$16),IF(B20="IH Non-Benefits",V20/(1+'[1]Fringe Data'!$B$17),IF(B20="Student",V20/(1+'[1]Fringe Data'!$B$18)))))))</f>
        <v>0</v>
      </c>
    </row>
    <row r="21" spans="1:23" s="72" customFormat="1" x14ac:dyDescent="0.3">
      <c r="A21" s="60"/>
      <c r="B21" s="61" t="s">
        <v>60</v>
      </c>
      <c r="C21" s="60"/>
      <c r="D21" s="62"/>
      <c r="E21" s="63">
        <f t="shared" si="3"/>
        <v>0</v>
      </c>
      <c r="F21" s="64"/>
      <c r="G21" s="63">
        <f t="shared" si="0"/>
        <v>0</v>
      </c>
      <c r="H21" s="60"/>
      <c r="I21" s="60"/>
      <c r="J21" s="45"/>
      <c r="K21" s="65"/>
      <c r="L21" s="45"/>
      <c r="M21" s="65"/>
      <c r="N21" s="66" t="e">
        <f t="shared" si="4"/>
        <v>#DIV/0!</v>
      </c>
      <c r="O21" s="63" t="e">
        <f t="shared" si="1"/>
        <v>#DIV/0!</v>
      </c>
      <c r="P21" s="63" t="b">
        <f>IF(B21="AY Faculty",O21*'[1]Fringe Data'!$B$13,IF(B21="FY Faculty",O21*'[1]Fringe Data'!$B$14,IF(B21="Staff Benefits",O21*'[1]Fringe Data'!$B$15,IF(B21="IH Benefits",O21*'[1]Fringe Data'!$B$16,IF(B21="IH Non-Benefits",O21*'[1]Fringe Data'!$B$17,IF(B21="Student",O21*'[1]Fringe Data'!$B$18))))))</f>
        <v>0</v>
      </c>
      <c r="Q21" s="63" t="e">
        <f t="shared" si="2"/>
        <v>#DIV/0!</v>
      </c>
      <c r="R21" s="67"/>
      <c r="S21" s="68"/>
      <c r="T21" s="74"/>
      <c r="U21" s="75"/>
      <c r="V21" s="71"/>
      <c r="W21" s="51" t="b">
        <f>IF(B21="FY Faculty",V21/(1+'[1]Fringe Data'!$B$13),IF(B21="AY Faculty",V21/(1+'[1]Fringe Data'!$B$14),IF(B21="Staff Benefits",V21/(1+'[1]Fringe Data'!$B$15),IF(B21="IH Benefits",V21/(1+'[1]Fringe Data'!$B$16),IF(B21="IH Non-Benefits",V21/(1+'[1]Fringe Data'!$B$17),IF(B21="Student",V21/(1+'[1]Fringe Data'!$B$18)))))))</f>
        <v>0</v>
      </c>
    </row>
    <row r="22" spans="1:23" s="72" customFormat="1" x14ac:dyDescent="0.3">
      <c r="A22" s="60"/>
      <c r="B22" s="61" t="s">
        <v>60</v>
      </c>
      <c r="C22" s="60"/>
      <c r="D22" s="62"/>
      <c r="E22" s="63">
        <f t="shared" si="3"/>
        <v>0</v>
      </c>
      <c r="F22" s="64"/>
      <c r="G22" s="63">
        <f t="shared" si="0"/>
        <v>0</v>
      </c>
      <c r="H22" s="60"/>
      <c r="I22" s="60"/>
      <c r="J22" s="45"/>
      <c r="K22" s="65"/>
      <c r="L22" s="45"/>
      <c r="M22" s="65"/>
      <c r="N22" s="66" t="e">
        <f t="shared" si="4"/>
        <v>#DIV/0!</v>
      </c>
      <c r="O22" s="63" t="e">
        <f t="shared" si="1"/>
        <v>#DIV/0!</v>
      </c>
      <c r="P22" s="63" t="b">
        <f>IF(B22="AY Faculty",O22*'[1]Fringe Data'!$B$13,IF(B22="FY Faculty",O22*'[1]Fringe Data'!$B$14,IF(B22="Staff Benefits",O22*'[1]Fringe Data'!$B$15,IF(B22="IH Benefits",O22*'[1]Fringe Data'!$B$16,IF(B22="IH Non-Benefits",O22*'[1]Fringe Data'!$B$17,IF(B22="Student",O22*'[1]Fringe Data'!$B$18))))))</f>
        <v>0</v>
      </c>
      <c r="Q22" s="63" t="e">
        <f t="shared" si="2"/>
        <v>#DIV/0!</v>
      </c>
      <c r="R22" s="67"/>
      <c r="S22" s="68"/>
      <c r="T22" s="74"/>
      <c r="U22" s="75"/>
      <c r="V22" s="71"/>
      <c r="W22" s="51" t="b">
        <f>IF(B22="FY Faculty",V22/(1+'[1]Fringe Data'!$B$13),IF(B22="AY Faculty",V22/(1+'[1]Fringe Data'!$B$14),IF(B22="Staff Benefits",V22/(1+'[1]Fringe Data'!$B$15),IF(B22="IH Benefits",V22/(1+'[1]Fringe Data'!$B$16),IF(B22="IH Non-Benefits",V22/(1+'[1]Fringe Data'!$B$17),IF(B22="Student",V22/(1+'[1]Fringe Data'!$B$18)))))))</f>
        <v>0</v>
      </c>
    </row>
    <row r="23" spans="1:23" s="72" customFormat="1" x14ac:dyDescent="0.3">
      <c r="A23" s="60"/>
      <c r="B23" s="61" t="s">
        <v>60</v>
      </c>
      <c r="C23" s="60"/>
      <c r="D23" s="62"/>
      <c r="E23" s="63">
        <f t="shared" si="3"/>
        <v>0</v>
      </c>
      <c r="F23" s="64"/>
      <c r="G23" s="63">
        <f t="shared" si="0"/>
        <v>0</v>
      </c>
      <c r="H23" s="60"/>
      <c r="I23" s="60"/>
      <c r="J23" s="45"/>
      <c r="K23" s="65"/>
      <c r="L23" s="45"/>
      <c r="M23" s="65"/>
      <c r="N23" s="66" t="e">
        <f t="shared" si="4"/>
        <v>#DIV/0!</v>
      </c>
      <c r="O23" s="63" t="e">
        <f t="shared" si="1"/>
        <v>#DIV/0!</v>
      </c>
      <c r="P23" s="63" t="b">
        <f>IF(B23="AY Faculty",O23*'[1]Fringe Data'!$B$13,IF(B23="FY Faculty",O23*'[1]Fringe Data'!$B$14,IF(B23="Staff Benefits",O23*'[1]Fringe Data'!$B$15,IF(B23="IH Benefits",O23*'[1]Fringe Data'!$B$16,IF(B23="IH Non-Benefits",O23*'[1]Fringe Data'!$B$17,IF(B23="Student",O23*'[1]Fringe Data'!$B$18))))))</f>
        <v>0</v>
      </c>
      <c r="Q23" s="63" t="e">
        <f t="shared" si="2"/>
        <v>#DIV/0!</v>
      </c>
      <c r="R23" s="67"/>
      <c r="S23" s="68"/>
      <c r="T23" s="74"/>
      <c r="U23" s="75"/>
      <c r="V23" s="71"/>
      <c r="W23" s="51" t="b">
        <f>IF(B23="FY Faculty",V23/(1+'[1]Fringe Data'!$B$13),IF(B23="AY Faculty",V23/(1+'[1]Fringe Data'!$B$14),IF(B23="Staff Benefits",V23/(1+'[1]Fringe Data'!$B$15),IF(B23="IH Benefits",V23/(1+'[1]Fringe Data'!$B$16),IF(B23="IH Non-Benefits",V23/(1+'[1]Fringe Data'!$B$17),IF(B23="Student",V23/(1+'[1]Fringe Data'!$B$18)))))))</f>
        <v>0</v>
      </c>
    </row>
    <row r="24" spans="1:23" s="72" customFormat="1" x14ac:dyDescent="0.3">
      <c r="A24" s="60"/>
      <c r="B24" s="61" t="s">
        <v>60</v>
      </c>
      <c r="C24" s="60"/>
      <c r="D24" s="62"/>
      <c r="E24" s="63">
        <f t="shared" si="3"/>
        <v>0</v>
      </c>
      <c r="F24" s="64"/>
      <c r="G24" s="63">
        <f t="shared" si="0"/>
        <v>0</v>
      </c>
      <c r="H24" s="60"/>
      <c r="I24" s="60"/>
      <c r="J24" s="45"/>
      <c r="K24" s="65"/>
      <c r="L24" s="45"/>
      <c r="M24" s="65"/>
      <c r="N24" s="66" t="e">
        <f t="shared" si="4"/>
        <v>#DIV/0!</v>
      </c>
      <c r="O24" s="63" t="e">
        <f t="shared" si="1"/>
        <v>#DIV/0!</v>
      </c>
      <c r="P24" s="63" t="b">
        <f>IF(B24="AY Faculty",O24*'[1]Fringe Data'!$B$13,IF(B24="FY Faculty",O24*'[1]Fringe Data'!$B$14,IF(B24="Staff Benefits",O24*'[1]Fringe Data'!$B$15,IF(B24="IH Benefits",O24*'[1]Fringe Data'!$B$16,IF(B24="IH Non-Benefits",O24*'[1]Fringe Data'!$B$17,IF(B24="Student",O24*'[1]Fringe Data'!$B$18))))))</f>
        <v>0</v>
      </c>
      <c r="Q24" s="63" t="e">
        <f t="shared" si="2"/>
        <v>#DIV/0!</v>
      </c>
      <c r="R24" s="67"/>
      <c r="S24" s="68"/>
      <c r="T24" s="74"/>
      <c r="U24" s="75"/>
      <c r="V24" s="71"/>
      <c r="W24" s="51" t="b">
        <f>IF(B24="FY Faculty",V24/(1+'[1]Fringe Data'!$B$13),IF(B24="AY Faculty",V24/(1+'[1]Fringe Data'!$B$14),IF(B24="Staff Benefits",V24/(1+'[1]Fringe Data'!$B$15),IF(B24="IH Benefits",V24/(1+'[1]Fringe Data'!$B$16),IF(B24="IH Non-Benefits",V24/(1+'[1]Fringe Data'!$B$17),IF(B24="Student",V24/(1+'[1]Fringe Data'!$B$18)))))))</f>
        <v>0</v>
      </c>
    </row>
    <row r="25" spans="1:23" s="72" customFormat="1" x14ac:dyDescent="0.3">
      <c r="A25" s="60"/>
      <c r="B25" s="61" t="s">
        <v>60</v>
      </c>
      <c r="C25" s="60"/>
      <c r="D25" s="62"/>
      <c r="E25" s="63">
        <f t="shared" si="3"/>
        <v>0</v>
      </c>
      <c r="F25" s="64"/>
      <c r="G25" s="63">
        <f t="shared" si="0"/>
        <v>0</v>
      </c>
      <c r="H25" s="60"/>
      <c r="I25" s="60"/>
      <c r="J25" s="45"/>
      <c r="K25" s="65"/>
      <c r="L25" s="45"/>
      <c r="M25" s="65"/>
      <c r="N25" s="66" t="e">
        <f t="shared" si="4"/>
        <v>#DIV/0!</v>
      </c>
      <c r="O25" s="63" t="e">
        <f t="shared" si="1"/>
        <v>#DIV/0!</v>
      </c>
      <c r="P25" s="63" t="b">
        <f>IF(B25="AY Faculty",O25*'[1]Fringe Data'!$B$13,IF(B25="FY Faculty",O25*'[1]Fringe Data'!$B$14,IF(B25="Staff Benefits",O25*'[1]Fringe Data'!$B$15,IF(B25="IH Benefits",O25*'[1]Fringe Data'!$B$16,IF(B25="IH Non-Benefits",O25*'[1]Fringe Data'!$B$17,IF(B25="Student",O25*'[1]Fringe Data'!$B$18))))))</f>
        <v>0</v>
      </c>
      <c r="Q25" s="63" t="e">
        <f t="shared" si="2"/>
        <v>#DIV/0!</v>
      </c>
      <c r="R25" s="67"/>
      <c r="S25" s="68"/>
      <c r="T25" s="74"/>
      <c r="U25" s="75"/>
      <c r="V25" s="71"/>
      <c r="W25" s="51" t="b">
        <f>IF(B25="FY Faculty",V25/(1+'[1]Fringe Data'!$B$13),IF(B25="AY Faculty",V25/(1+'[1]Fringe Data'!$B$14),IF(B25="Staff Benefits",V25/(1+'[1]Fringe Data'!$B$15),IF(B25="IH Benefits",V25/(1+'[1]Fringe Data'!$B$16),IF(B25="IH Non-Benefits",V25/(1+'[1]Fringe Data'!$B$17),IF(B25="Student",V25/(1+'[1]Fringe Data'!$B$18)))))))</f>
        <v>0</v>
      </c>
    </row>
    <row r="26" spans="1:23" s="72" customFormat="1" x14ac:dyDescent="0.3">
      <c r="A26" s="60"/>
      <c r="B26" s="61" t="s">
        <v>60</v>
      </c>
      <c r="C26" s="60"/>
      <c r="D26" s="62"/>
      <c r="E26" s="63">
        <f t="shared" si="3"/>
        <v>0</v>
      </c>
      <c r="F26" s="64"/>
      <c r="G26" s="63">
        <f t="shared" si="0"/>
        <v>0</v>
      </c>
      <c r="H26" s="60"/>
      <c r="I26" s="60"/>
      <c r="J26" s="45"/>
      <c r="K26" s="65"/>
      <c r="L26" s="45"/>
      <c r="M26" s="65"/>
      <c r="N26" s="66" t="e">
        <f t="shared" si="4"/>
        <v>#DIV/0!</v>
      </c>
      <c r="O26" s="63" t="e">
        <f t="shared" si="1"/>
        <v>#DIV/0!</v>
      </c>
      <c r="P26" s="63" t="b">
        <f>IF(B26="AY Faculty",O26*'[1]Fringe Data'!$B$13,IF(B26="FY Faculty",O26*'[1]Fringe Data'!$B$14,IF(B26="Staff Benefits",O26*'[1]Fringe Data'!$B$15,IF(B26="IH Benefits",O26*'[1]Fringe Data'!$B$16,IF(B26="IH Non-Benefits",O26*'[1]Fringe Data'!$B$17,IF(B26="Student",O26*'[1]Fringe Data'!$B$18))))))</f>
        <v>0</v>
      </c>
      <c r="Q26" s="63" t="e">
        <f t="shared" si="2"/>
        <v>#DIV/0!</v>
      </c>
      <c r="R26" s="67"/>
      <c r="S26" s="68"/>
      <c r="T26" s="74"/>
      <c r="U26" s="75"/>
      <c r="V26" s="71"/>
      <c r="W26" s="51" t="b">
        <f>IF(B26="FY Faculty",V26/(1+'[1]Fringe Data'!$B$13),IF(B26="AY Faculty",V26/(1+'[1]Fringe Data'!$B$14),IF(B26="Staff Benefits",V26/(1+'[1]Fringe Data'!$B$15),IF(B26="IH Benefits",V26/(1+'[1]Fringe Data'!$B$16),IF(B26="IH Non-Benefits",V26/(1+'[1]Fringe Data'!$B$17),IF(B26="Student",V26/(1+'[1]Fringe Data'!$B$18)))))))</f>
        <v>0</v>
      </c>
    </row>
    <row r="27" spans="1:23" s="72" customFormat="1" x14ac:dyDescent="0.3">
      <c r="A27" s="60"/>
      <c r="B27" s="61" t="s">
        <v>60</v>
      </c>
      <c r="C27" s="60"/>
      <c r="D27" s="62"/>
      <c r="E27" s="63">
        <f t="shared" si="3"/>
        <v>0</v>
      </c>
      <c r="F27" s="64"/>
      <c r="G27" s="63">
        <f t="shared" si="0"/>
        <v>0</v>
      </c>
      <c r="H27" s="60"/>
      <c r="I27" s="60"/>
      <c r="J27" s="45"/>
      <c r="K27" s="65"/>
      <c r="L27" s="45"/>
      <c r="M27" s="65"/>
      <c r="N27" s="66" t="e">
        <f t="shared" si="4"/>
        <v>#DIV/0!</v>
      </c>
      <c r="O27" s="63" t="e">
        <f t="shared" si="1"/>
        <v>#DIV/0!</v>
      </c>
      <c r="P27" s="63" t="b">
        <f>IF(B27="AY Faculty",O27*'[1]Fringe Data'!$B$13,IF(B27="FY Faculty",O27*'[1]Fringe Data'!$B$14,IF(B27="Staff Benefits",O27*'[1]Fringe Data'!$B$15,IF(B27="IH Benefits",O27*'[1]Fringe Data'!$B$16,IF(B27="IH Non-Benefits",O27*'[1]Fringe Data'!$B$17,IF(B27="Student",O27*'[1]Fringe Data'!$B$18))))))</f>
        <v>0</v>
      </c>
      <c r="Q27" s="63" t="e">
        <f t="shared" si="2"/>
        <v>#DIV/0!</v>
      </c>
      <c r="R27" s="67"/>
      <c r="S27" s="68"/>
      <c r="T27" s="74"/>
      <c r="U27" s="75"/>
      <c r="V27" s="71"/>
      <c r="W27" s="51" t="b">
        <f>IF(B27="FY Faculty",V27/(1+'[1]Fringe Data'!$B$13),IF(B27="AY Faculty",V27/(1+'[1]Fringe Data'!$B$14),IF(B27="Staff Benefits",V27/(1+'[1]Fringe Data'!$B$15),IF(B27="IH Benefits",V27/(1+'[1]Fringe Data'!$B$16),IF(B27="IH Non-Benefits",V27/(1+'[1]Fringe Data'!$B$17),IF(B27="Student",V27/(1+'[1]Fringe Data'!$B$18)))))))</f>
        <v>0</v>
      </c>
    </row>
    <row r="28" spans="1:23" s="72" customFormat="1" x14ac:dyDescent="0.3">
      <c r="A28" s="60"/>
      <c r="B28" s="61" t="s">
        <v>60</v>
      </c>
      <c r="C28" s="60"/>
      <c r="D28" s="62"/>
      <c r="E28" s="63">
        <f t="shared" si="3"/>
        <v>0</v>
      </c>
      <c r="F28" s="64"/>
      <c r="G28" s="63">
        <f t="shared" si="0"/>
        <v>0</v>
      </c>
      <c r="H28" s="60"/>
      <c r="I28" s="60"/>
      <c r="J28" s="45"/>
      <c r="K28" s="65"/>
      <c r="L28" s="45"/>
      <c r="M28" s="65"/>
      <c r="N28" s="66" t="e">
        <f t="shared" si="4"/>
        <v>#DIV/0!</v>
      </c>
      <c r="O28" s="63" t="e">
        <f t="shared" si="1"/>
        <v>#DIV/0!</v>
      </c>
      <c r="P28" s="63" t="b">
        <f>IF(B28="AY Faculty",O28*'[1]Fringe Data'!$B$13,IF(B28="FY Faculty",O28*'[1]Fringe Data'!$B$14,IF(B28="Staff Benefits",O28*'[1]Fringe Data'!$B$15,IF(B28="IH Benefits",O28*'[1]Fringe Data'!$B$16,IF(B28="IH Non-Benefits",O28*'[1]Fringe Data'!$B$17,IF(B28="Student",O28*'[1]Fringe Data'!$B$18))))))</f>
        <v>0</v>
      </c>
      <c r="Q28" s="63" t="e">
        <f t="shared" si="2"/>
        <v>#DIV/0!</v>
      </c>
      <c r="R28" s="67"/>
      <c r="S28" s="68"/>
      <c r="T28" s="74"/>
      <c r="U28" s="75"/>
      <c r="V28" s="71"/>
      <c r="W28" s="51" t="b">
        <f>IF(B28="FY Faculty",V28/(1+'[1]Fringe Data'!$B$13),IF(B28="AY Faculty",V28/(1+'[1]Fringe Data'!$B$14),IF(B28="Staff Benefits",V28/(1+'[1]Fringe Data'!$B$15),IF(B28="IH Benefits",V28/(1+'[1]Fringe Data'!$B$16),IF(B28="IH Non-Benefits",V28/(1+'[1]Fringe Data'!$B$17),IF(B28="Student",V28/(1+'[1]Fringe Data'!$B$18)))))))</f>
        <v>0</v>
      </c>
    </row>
    <row r="29" spans="1:23" s="72" customFormat="1" x14ac:dyDescent="0.3">
      <c r="A29" s="60"/>
      <c r="B29" s="61" t="s">
        <v>60</v>
      </c>
      <c r="C29" s="60"/>
      <c r="D29" s="62"/>
      <c r="E29" s="63">
        <f t="shared" si="3"/>
        <v>0</v>
      </c>
      <c r="F29" s="64"/>
      <c r="G29" s="63">
        <f t="shared" si="0"/>
        <v>0</v>
      </c>
      <c r="H29" s="60"/>
      <c r="I29" s="60"/>
      <c r="J29" s="45"/>
      <c r="K29" s="65"/>
      <c r="L29" s="45"/>
      <c r="M29" s="65"/>
      <c r="N29" s="66" t="e">
        <f t="shared" si="4"/>
        <v>#DIV/0!</v>
      </c>
      <c r="O29" s="63" t="e">
        <f t="shared" si="1"/>
        <v>#DIV/0!</v>
      </c>
      <c r="P29" s="63" t="b">
        <f>IF(B29="AY Faculty",O29*'[1]Fringe Data'!$B$13,IF(B29="FY Faculty",O29*'[1]Fringe Data'!$B$14,IF(B29="Staff Benefits",O29*'[1]Fringe Data'!$B$15,IF(B29="IH Benefits",O29*'[1]Fringe Data'!$B$16,IF(B29="IH Non-Benefits",O29*'[1]Fringe Data'!$B$17,IF(B29="Student",O29*'[1]Fringe Data'!$B$18))))))</f>
        <v>0</v>
      </c>
      <c r="Q29" s="63" t="e">
        <f t="shared" si="2"/>
        <v>#DIV/0!</v>
      </c>
      <c r="R29" s="67"/>
      <c r="S29" s="68"/>
      <c r="T29" s="74"/>
      <c r="U29" s="75"/>
      <c r="V29" s="71"/>
      <c r="W29" s="51" t="b">
        <f>IF(B29="FY Faculty",V29/(1+'[1]Fringe Data'!$B$13),IF(B29="AY Faculty",V29/(1+'[1]Fringe Data'!$B$14),IF(B29="Staff Benefits",V29/(1+'[1]Fringe Data'!$B$15),IF(B29="IH Benefits",V29/(1+'[1]Fringe Data'!$B$16),IF(B29="IH Non-Benefits",V29/(1+'[1]Fringe Data'!$B$17),IF(B29="Student",V29/(1+'[1]Fringe Data'!$B$18)))))))</f>
        <v>0</v>
      </c>
    </row>
    <row r="30" spans="1:23" s="72" customFormat="1" x14ac:dyDescent="0.3">
      <c r="A30" s="60"/>
      <c r="B30" s="61" t="s">
        <v>60</v>
      </c>
      <c r="C30" s="60"/>
      <c r="D30" s="62"/>
      <c r="E30" s="63">
        <f t="shared" si="3"/>
        <v>0</v>
      </c>
      <c r="F30" s="64"/>
      <c r="G30" s="63">
        <f t="shared" si="0"/>
        <v>0</v>
      </c>
      <c r="H30" s="60"/>
      <c r="I30" s="60"/>
      <c r="J30" s="45"/>
      <c r="K30" s="65"/>
      <c r="L30" s="45"/>
      <c r="M30" s="65"/>
      <c r="N30" s="66" t="e">
        <f t="shared" si="4"/>
        <v>#DIV/0!</v>
      </c>
      <c r="O30" s="63" t="e">
        <f t="shared" si="1"/>
        <v>#DIV/0!</v>
      </c>
      <c r="P30" s="63" t="b">
        <f>IF(B30="AY Faculty",O30*'[1]Fringe Data'!$B$13,IF(B30="FY Faculty",O30*'[1]Fringe Data'!$B$14,IF(B30="Staff Benefits",O30*'[1]Fringe Data'!$B$15,IF(B30="IH Benefits",O30*'[1]Fringe Data'!$B$16,IF(B30="IH Non-Benefits",O30*'[1]Fringe Data'!$B$17,IF(B30="Student",O30*'[1]Fringe Data'!$B$18))))))</f>
        <v>0</v>
      </c>
      <c r="Q30" s="63" t="e">
        <f t="shared" si="2"/>
        <v>#DIV/0!</v>
      </c>
      <c r="R30" s="67"/>
      <c r="S30" s="68"/>
      <c r="T30" s="74"/>
      <c r="U30" s="75"/>
      <c r="V30" s="71"/>
      <c r="W30" s="51" t="b">
        <f>IF(B30="FY Faculty",V30/(1+'[1]Fringe Data'!$B$13),IF(B30="AY Faculty",V30/(1+'[1]Fringe Data'!$B$14),IF(B30="Staff Benefits",V30/(1+'[1]Fringe Data'!$B$15),IF(B30="IH Benefits",V30/(1+'[1]Fringe Data'!$B$16),IF(B30="IH Non-Benefits",V30/(1+'[1]Fringe Data'!$B$17),IF(B30="Student",V30/(1+'[1]Fringe Data'!$B$18)))))))</f>
        <v>0</v>
      </c>
    </row>
    <row r="31" spans="1:23" s="72" customFormat="1" x14ac:dyDescent="0.3">
      <c r="A31" s="60"/>
      <c r="B31" s="61" t="s">
        <v>60</v>
      </c>
      <c r="C31" s="60"/>
      <c r="D31" s="62"/>
      <c r="E31" s="63">
        <f t="shared" si="3"/>
        <v>0</v>
      </c>
      <c r="F31" s="64"/>
      <c r="G31" s="63">
        <f t="shared" si="0"/>
        <v>0</v>
      </c>
      <c r="H31" s="60"/>
      <c r="I31" s="60"/>
      <c r="J31" s="45"/>
      <c r="K31" s="65"/>
      <c r="L31" s="45"/>
      <c r="M31" s="65"/>
      <c r="N31" s="66" t="e">
        <f t="shared" si="4"/>
        <v>#DIV/0!</v>
      </c>
      <c r="O31" s="63" t="e">
        <f t="shared" si="1"/>
        <v>#DIV/0!</v>
      </c>
      <c r="P31" s="63" t="b">
        <f>IF(B31="AY Faculty",O31*'[1]Fringe Data'!$B$13,IF(B31="FY Faculty",O31*'[1]Fringe Data'!$B$14,IF(B31="Staff Benefits",O31*'[1]Fringe Data'!$B$15,IF(B31="IH Benefits",O31*'[1]Fringe Data'!$B$16,IF(B31="IH Non-Benefits",O31*'[1]Fringe Data'!$B$17,IF(B31="Student",O31*'[1]Fringe Data'!$B$18))))))</f>
        <v>0</v>
      </c>
      <c r="Q31" s="63" t="e">
        <f t="shared" si="2"/>
        <v>#DIV/0!</v>
      </c>
      <c r="R31" s="67"/>
      <c r="S31" s="68"/>
      <c r="T31" s="74"/>
      <c r="U31" s="75"/>
      <c r="V31" s="71"/>
      <c r="W31" s="51" t="b">
        <f>IF(B31="FY Faculty",V31/(1+'[1]Fringe Data'!$B$13),IF(B31="AY Faculty",V31/(1+'[1]Fringe Data'!$B$14),IF(B31="Staff Benefits",V31/(1+'[1]Fringe Data'!$B$15),IF(B31="IH Benefits",V31/(1+'[1]Fringe Data'!$B$16),IF(B31="IH Non-Benefits",V31/(1+'[1]Fringe Data'!$B$17),IF(B31="Student",V31/(1+'[1]Fringe Data'!$B$18)))))))</f>
        <v>0</v>
      </c>
    </row>
    <row r="32" spans="1:23" s="72" customFormat="1" x14ac:dyDescent="0.3">
      <c r="A32" s="60"/>
      <c r="B32" s="61" t="s">
        <v>60</v>
      </c>
      <c r="C32" s="60"/>
      <c r="D32" s="62"/>
      <c r="E32" s="63">
        <f t="shared" si="3"/>
        <v>0</v>
      </c>
      <c r="F32" s="64"/>
      <c r="G32" s="63">
        <f t="shared" si="0"/>
        <v>0</v>
      </c>
      <c r="H32" s="60"/>
      <c r="I32" s="60"/>
      <c r="J32" s="45"/>
      <c r="K32" s="65"/>
      <c r="L32" s="45"/>
      <c r="M32" s="65"/>
      <c r="N32" s="66" t="e">
        <f t="shared" si="4"/>
        <v>#DIV/0!</v>
      </c>
      <c r="O32" s="63" t="e">
        <f t="shared" si="1"/>
        <v>#DIV/0!</v>
      </c>
      <c r="P32" s="63" t="b">
        <f>IF(B32="AY Faculty",O32*'[1]Fringe Data'!$B$13,IF(B32="FY Faculty",O32*'[1]Fringe Data'!$B$14,IF(B32="Staff Benefits",O32*'[1]Fringe Data'!$B$15,IF(B32="IH Benefits",O32*'[1]Fringe Data'!$B$16,IF(B32="IH Non-Benefits",O32*'[1]Fringe Data'!$B$17,IF(B32="Student",O32*'[1]Fringe Data'!$B$18))))))</f>
        <v>0</v>
      </c>
      <c r="Q32" s="63" t="e">
        <f t="shared" si="2"/>
        <v>#DIV/0!</v>
      </c>
      <c r="R32" s="67"/>
      <c r="S32" s="68"/>
      <c r="T32" s="69"/>
      <c r="U32" s="70"/>
      <c r="V32" s="71"/>
      <c r="W32" s="51" t="b">
        <f>IF(B32="FY Faculty",V32/(1+'[1]Fringe Data'!$B$13),IF(B32="AY Faculty",V32/(1+'[1]Fringe Data'!$B$14),IF(B32="Staff Benefits",V32/(1+'[1]Fringe Data'!$B$15),IF(B32="IH Benefits",V32/(1+'[1]Fringe Data'!$B$16),IF(B32="IH Non-Benefits",V32/(1+'[1]Fringe Data'!$B$17),IF(B32="Student",V32/(1+'[1]Fringe Data'!$B$18)))))))</f>
        <v>0</v>
      </c>
    </row>
    <row r="33" spans="1:23" s="72" customFormat="1" x14ac:dyDescent="0.3">
      <c r="A33" s="60"/>
      <c r="B33" s="61" t="s">
        <v>60</v>
      </c>
      <c r="C33" s="60"/>
      <c r="D33" s="62"/>
      <c r="E33" s="63">
        <f t="shared" si="3"/>
        <v>0</v>
      </c>
      <c r="F33" s="64"/>
      <c r="G33" s="63">
        <f t="shared" si="0"/>
        <v>0</v>
      </c>
      <c r="H33" s="60"/>
      <c r="I33" s="60"/>
      <c r="J33" s="45"/>
      <c r="K33" s="65"/>
      <c r="L33" s="45"/>
      <c r="M33" s="65"/>
      <c r="N33" s="66" t="e">
        <f t="shared" si="4"/>
        <v>#DIV/0!</v>
      </c>
      <c r="O33" s="63" t="e">
        <f t="shared" si="1"/>
        <v>#DIV/0!</v>
      </c>
      <c r="P33" s="63" t="b">
        <f>IF(B33="AY Faculty",O33*'[1]Fringe Data'!$B$13,IF(B33="FY Faculty",O33*'[1]Fringe Data'!$B$14,IF(B33="Staff Benefits",O33*'[1]Fringe Data'!$B$15,IF(B33="IH Benefits",O33*'[1]Fringe Data'!$B$16,IF(B33="IH Non-Benefits",O33*'[1]Fringe Data'!$B$17,IF(B33="Student",O33*'[1]Fringe Data'!$B$18))))))</f>
        <v>0</v>
      </c>
      <c r="Q33" s="63" t="e">
        <f t="shared" si="2"/>
        <v>#DIV/0!</v>
      </c>
      <c r="R33" s="67"/>
      <c r="S33" s="68"/>
      <c r="T33" s="69"/>
      <c r="U33" s="70"/>
      <c r="V33" s="71"/>
      <c r="W33" s="51" t="b">
        <f>IF(B33="FY Faculty",V33/(1+'[1]Fringe Data'!$B$13),IF(B33="AY Faculty",V33/(1+'[1]Fringe Data'!$B$14),IF(B33="Staff Benefits",V33/(1+'[1]Fringe Data'!$B$15),IF(B33="IH Benefits",V33/(1+'[1]Fringe Data'!$B$16),IF(B33="IH Non-Benefits",V33/(1+'[1]Fringe Data'!$B$17),IF(B33="Student",V33/(1+'[1]Fringe Data'!$B$18)))))))</f>
        <v>0</v>
      </c>
    </row>
    <row r="34" spans="1:23" s="72" customFormat="1" x14ac:dyDescent="0.3">
      <c r="A34" s="60"/>
      <c r="B34" s="61" t="s">
        <v>60</v>
      </c>
      <c r="C34" s="60"/>
      <c r="D34" s="62"/>
      <c r="E34" s="63">
        <f t="shared" si="3"/>
        <v>0</v>
      </c>
      <c r="F34" s="64"/>
      <c r="G34" s="63">
        <f t="shared" si="0"/>
        <v>0</v>
      </c>
      <c r="H34" s="60"/>
      <c r="I34" s="60"/>
      <c r="J34" s="45"/>
      <c r="K34" s="65"/>
      <c r="L34" s="45"/>
      <c r="M34" s="65"/>
      <c r="N34" s="66" t="e">
        <f t="shared" si="4"/>
        <v>#DIV/0!</v>
      </c>
      <c r="O34" s="63" t="e">
        <f t="shared" si="1"/>
        <v>#DIV/0!</v>
      </c>
      <c r="P34" s="63" t="b">
        <f>IF(B34="AY Faculty",O34*'[1]Fringe Data'!$B$13,IF(B34="FY Faculty",O34*'[1]Fringe Data'!$B$14,IF(B34="Staff Benefits",O34*'[1]Fringe Data'!$B$15,IF(B34="IH Benefits",O34*'[1]Fringe Data'!$B$16,IF(B34="IH Non-Benefits",O34*'[1]Fringe Data'!$B$17,IF(B34="Student",O34*'[1]Fringe Data'!$B$18))))))</f>
        <v>0</v>
      </c>
      <c r="Q34" s="63" t="e">
        <f t="shared" si="2"/>
        <v>#DIV/0!</v>
      </c>
      <c r="R34" s="67"/>
      <c r="S34" s="68"/>
      <c r="T34" s="69"/>
      <c r="U34" s="70"/>
      <c r="V34" s="71"/>
      <c r="W34" s="51" t="b">
        <f>IF(B34="FY Faculty",V34/(1+'[1]Fringe Data'!$B$13),IF(B34="AY Faculty",V34/(1+'[1]Fringe Data'!$B$14),IF(B34="Staff Benefits",V34/(1+'[1]Fringe Data'!$B$15),IF(B34="IH Benefits",V34/(1+'[1]Fringe Data'!$B$16),IF(B34="IH Non-Benefits",V34/(1+'[1]Fringe Data'!$B$17),IF(B34="Student",V34/(1+'[1]Fringe Data'!$B$18)))))))</f>
        <v>0</v>
      </c>
    </row>
    <row r="35" spans="1:23" s="72" customFormat="1" x14ac:dyDescent="0.3">
      <c r="A35" s="60"/>
      <c r="B35" s="61" t="s">
        <v>60</v>
      </c>
      <c r="C35" s="60"/>
      <c r="D35" s="62"/>
      <c r="E35" s="63">
        <f t="shared" si="3"/>
        <v>0</v>
      </c>
      <c r="F35" s="64"/>
      <c r="G35" s="63">
        <f t="shared" si="0"/>
        <v>0</v>
      </c>
      <c r="H35" s="60"/>
      <c r="I35" s="60"/>
      <c r="J35" s="45"/>
      <c r="K35" s="65"/>
      <c r="L35" s="45"/>
      <c r="M35" s="65"/>
      <c r="N35" s="66" t="e">
        <f t="shared" si="4"/>
        <v>#DIV/0!</v>
      </c>
      <c r="O35" s="63" t="e">
        <f t="shared" si="1"/>
        <v>#DIV/0!</v>
      </c>
      <c r="P35" s="63" t="b">
        <f>IF(B35="AY Faculty",O35*'[1]Fringe Data'!$B$13,IF(B35="FY Faculty",O35*'[1]Fringe Data'!$B$14,IF(B35="Staff Benefits",O35*'[1]Fringe Data'!$B$15,IF(B35="IH Benefits",O35*'[1]Fringe Data'!$B$16,IF(B35="IH Non-Benefits",O35*'[1]Fringe Data'!$B$17,IF(B35="Student",O35*'[1]Fringe Data'!$B$18))))))</f>
        <v>0</v>
      </c>
      <c r="Q35" s="63" t="e">
        <f t="shared" si="2"/>
        <v>#DIV/0!</v>
      </c>
      <c r="R35" s="67"/>
      <c r="S35" s="68"/>
      <c r="T35" s="69"/>
      <c r="U35" s="70"/>
      <c r="V35" s="71"/>
      <c r="W35" s="51" t="b">
        <f>IF(B35="FY Faculty",V35/(1+'[1]Fringe Data'!$B$13),IF(B35="AY Faculty",V35/(1+'[1]Fringe Data'!$B$14),IF(B35="Staff Benefits",V35/(1+'[1]Fringe Data'!$B$15),IF(B35="IH Benefits",V35/(1+'[1]Fringe Data'!$B$16),IF(B35="IH Non-Benefits",V35/(1+'[1]Fringe Data'!$B$17),IF(B35="Student",V35/(1+'[1]Fringe Data'!$B$18)))))))</f>
        <v>0</v>
      </c>
    </row>
    <row r="36" spans="1:23" s="72" customFormat="1" x14ac:dyDescent="0.3">
      <c r="A36" s="60"/>
      <c r="B36" s="61" t="s">
        <v>60</v>
      </c>
      <c r="C36" s="60"/>
      <c r="D36" s="62"/>
      <c r="E36" s="63">
        <f t="shared" si="3"/>
        <v>0</v>
      </c>
      <c r="F36" s="64"/>
      <c r="G36" s="63">
        <f t="shared" si="0"/>
        <v>0</v>
      </c>
      <c r="H36" s="60"/>
      <c r="I36" s="60"/>
      <c r="J36" s="45"/>
      <c r="K36" s="65"/>
      <c r="L36" s="45"/>
      <c r="M36" s="65"/>
      <c r="N36" s="66" t="e">
        <f t="shared" si="4"/>
        <v>#DIV/0!</v>
      </c>
      <c r="O36" s="63" t="e">
        <f t="shared" si="1"/>
        <v>#DIV/0!</v>
      </c>
      <c r="P36" s="63" t="b">
        <f>IF(B36="AY Faculty",O36*'[1]Fringe Data'!$B$13,IF(B36="FY Faculty",O36*'[1]Fringe Data'!$B$14,IF(B36="Staff Benefits",O36*'[1]Fringe Data'!$B$15,IF(B36="IH Benefits",O36*'[1]Fringe Data'!$B$16,IF(B36="IH Non-Benefits",O36*'[1]Fringe Data'!$B$17,IF(B36="Student",O36*'[1]Fringe Data'!$B$18))))))</f>
        <v>0</v>
      </c>
      <c r="Q36" s="63" t="e">
        <f t="shared" si="2"/>
        <v>#DIV/0!</v>
      </c>
      <c r="R36" s="67"/>
      <c r="S36" s="68"/>
      <c r="T36" s="69"/>
      <c r="U36" s="70"/>
      <c r="V36" s="71"/>
      <c r="W36" s="51" t="b">
        <f>IF(B36="FY Faculty",V36/(1+'[1]Fringe Data'!$B$13),IF(B36="AY Faculty",V36/(1+'[1]Fringe Data'!$B$14),IF(B36="Staff Benefits",V36/(1+'[1]Fringe Data'!$B$15),IF(B36="IH Benefits",V36/(1+'[1]Fringe Data'!$B$16),IF(B36="IH Non-Benefits",V36/(1+'[1]Fringe Data'!$B$17),IF(B36="Student",V36/(1+'[1]Fringe Data'!$B$18)))))))</f>
        <v>0</v>
      </c>
    </row>
    <row r="37" spans="1:23" ht="14.25" customHeight="1" x14ac:dyDescent="0.3"/>
    <row r="43" spans="1:23" x14ac:dyDescent="0.3">
      <c r="A43" s="38" t="s">
        <v>61</v>
      </c>
    </row>
    <row r="44" spans="1:23" x14ac:dyDescent="0.3">
      <c r="A44" s="38" t="s">
        <v>62</v>
      </c>
    </row>
  </sheetData>
  <sheetProtection algorithmName="SHA-512" hashValue="eF3tkIPtM0oNy3OfHGj++khrkI+N0Kzf+RgB+BoMa7cp/7IWk15aTUd1rKdvtRf3Pcd52aKjAVy6tzL6rV9zhA==" saltValue="bQnZ9Ktzq6Z38rU72nNnow==" spinCount="100000" sheet="1" objects="1" scenarios="1" selectLockedCells="1"/>
  <mergeCells count="2">
    <mergeCell ref="V4:W4"/>
    <mergeCell ref="V5:W5"/>
  </mergeCells>
  <pageMargins left="0.25" right="0.25" top="0.75" bottom="0.75" header="0.3" footer="0.3"/>
  <pageSetup paperSize="5" scale="88" orientation="landscape" r:id="rId1"/>
  <headerFooter>
    <oddHeader>&amp;L&amp;Z&amp;F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'Fringe Data (Do NOT Delete)'!$A$1:$A$7</xm:f>
          </x14:formula1>
          <xm:sqref>B7:B36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Formulas="1" workbookViewId="0">
      <selection activeCell="B22" sqref="B22"/>
    </sheetView>
  </sheetViews>
  <sheetFormatPr defaultColWidth="9.109375" defaultRowHeight="14.4" x14ac:dyDescent="0.3"/>
  <cols>
    <col min="1" max="1" width="10.5546875" style="38" customWidth="1"/>
    <col min="2" max="2" width="27.77734375" style="38" bestFit="1" customWidth="1"/>
    <col min="3" max="3" width="9.109375" style="38" customWidth="1"/>
    <col min="4" max="16384" width="9.109375" style="38"/>
  </cols>
  <sheetData>
    <row r="1" spans="1:4" x14ac:dyDescent="0.3">
      <c r="A1" s="95" t="s">
        <v>60</v>
      </c>
      <c r="B1" s="96" t="s">
        <v>94</v>
      </c>
    </row>
    <row r="2" spans="1:4" x14ac:dyDescent="0.3">
      <c r="A2" s="95" t="s">
        <v>63</v>
      </c>
    </row>
    <row r="3" spans="1:4" x14ac:dyDescent="0.3">
      <c r="A3" s="95" t="s">
        <v>64</v>
      </c>
    </row>
    <row r="4" spans="1:4" x14ac:dyDescent="0.3">
      <c r="A4" s="95" t="s">
        <v>65</v>
      </c>
    </row>
    <row r="5" spans="1:4" x14ac:dyDescent="0.3">
      <c r="A5" s="95" t="s">
        <v>66</v>
      </c>
    </row>
    <row r="6" spans="1:4" x14ac:dyDescent="0.3">
      <c r="A6" s="95" t="s">
        <v>67</v>
      </c>
    </row>
    <row r="7" spans="1:4" x14ac:dyDescent="0.3">
      <c r="A7" s="95" t="s">
        <v>56</v>
      </c>
    </row>
    <row r="12" spans="1:4" x14ac:dyDescent="0.3">
      <c r="A12" s="78" t="s">
        <v>68</v>
      </c>
      <c r="B12" s="97" t="s">
        <v>69</v>
      </c>
      <c r="C12" s="94"/>
      <c r="D12" s="94"/>
    </row>
    <row r="13" spans="1:4" x14ac:dyDescent="0.3">
      <c r="A13" s="77" t="s">
        <v>63</v>
      </c>
      <c r="B13" s="79">
        <v>0.26500000000000001</v>
      </c>
    </row>
    <row r="14" spans="1:4" x14ac:dyDescent="0.3">
      <c r="A14" s="77" t="s">
        <v>64</v>
      </c>
      <c r="B14" s="79">
        <v>0.26500000000000001</v>
      </c>
    </row>
    <row r="15" spans="1:4" x14ac:dyDescent="0.3">
      <c r="A15" s="77" t="s">
        <v>65</v>
      </c>
      <c r="B15" s="79">
        <v>0.33100000000000002</v>
      </c>
    </row>
    <row r="16" spans="1:4" x14ac:dyDescent="0.3">
      <c r="A16" s="77" t="s">
        <v>66</v>
      </c>
      <c r="B16" s="79">
        <v>0.33100000000000002</v>
      </c>
    </row>
    <row r="17" spans="1:2" x14ac:dyDescent="0.3">
      <c r="A17" s="77" t="s">
        <v>67</v>
      </c>
      <c r="B17" s="79">
        <v>8.6999999999999994E-2</v>
      </c>
    </row>
    <row r="18" spans="1:2" x14ac:dyDescent="0.3">
      <c r="A18" s="77" t="s">
        <v>56</v>
      </c>
      <c r="B18" s="79">
        <v>3.7999999999999999E-2</v>
      </c>
    </row>
    <row r="20" spans="1:2" x14ac:dyDescent="0.3">
      <c r="B20" s="98" t="s">
        <v>95</v>
      </c>
    </row>
    <row r="26" spans="1:2" x14ac:dyDescent="0.3">
      <c r="A26" s="38" t="s">
        <v>61</v>
      </c>
    </row>
    <row r="27" spans="1:2" x14ac:dyDescent="0.3">
      <c r="A27" s="38" t="s">
        <v>70</v>
      </c>
    </row>
  </sheetData>
  <sheetProtection algorithmName="SHA-512" hashValue="6ONR/hGpHd/l345/Cd8EzUoRoUyyUd8GSl+PM8EQQAYM1m7RxNvb91Gism4rv9spS6nnT55MU+ZXRNTqKiZ5GQ==" saltValue="cmdwBkqjkNZrhhjWDMQ92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 Dates List</vt:lpstr>
      <vt:lpstr>OSP Cost Share Allocation</vt:lpstr>
      <vt:lpstr>Grant Code - PI Name (Master)</vt:lpstr>
      <vt:lpstr>EPAF Template (Master)</vt:lpstr>
      <vt:lpstr>Fringe Data (Do NOT Delete)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Richards, Kenwyn (kenwynr@uidaho.edu)</cp:lastModifiedBy>
  <dcterms:created xsi:type="dcterms:W3CDTF">2019-03-01T23:30:39Z</dcterms:created>
  <dcterms:modified xsi:type="dcterms:W3CDTF">2019-03-05T18:36:14Z</dcterms:modified>
</cp:coreProperties>
</file>